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70" tabRatio="725" activeTab="0"/>
  </bookViews>
  <sheets>
    <sheet name="GASOLINE SUMMER-JULY 2019" sheetId="1" r:id="rId1"/>
    <sheet name="Stats Rearranged" sheetId="2" r:id="rId2"/>
  </sheets>
  <definedNames>
    <definedName name="_xlfn.COUNTIFS" hidden="1">#NAME?</definedName>
    <definedName name="_xlfn.MINIFS" hidden="1">#NAME?</definedName>
    <definedName name="_xlfn.T.INV.2T" hidden="1">#NAME?</definedName>
    <definedName name="_xlfn.T.TEST" hidden="1">#NAME?</definedName>
    <definedName name="_xlnm.Print_Titles" localSheetId="0">'GASOLINE SUMMER-JULY 2019'!$A:$C,'GASOLINE SUMMER-JULY 2019'!$1:$9</definedName>
  </definedNames>
  <calcPr fullCalcOnLoad="1"/>
</workbook>
</file>

<file path=xl/sharedStrings.xml><?xml version="1.0" encoding="utf-8"?>
<sst xmlns="http://schemas.openxmlformats.org/spreadsheetml/2006/main" count="732" uniqueCount="159">
  <si>
    <t>E158</t>
  </si>
  <si>
    <t>E200</t>
  </si>
  <si>
    <t>E300</t>
  </si>
  <si>
    <t>E330</t>
  </si>
  <si>
    <t>IBP</t>
  </si>
  <si>
    <t>DIPE</t>
  </si>
  <si>
    <t>ETBE</t>
  </si>
  <si>
    <t>MTBE</t>
  </si>
  <si>
    <t>TAME</t>
  </si>
  <si>
    <t>&lt;0.1</t>
  </si>
  <si>
    <t/>
  </si>
  <si>
    <t>&lt;0.2</t>
  </si>
  <si>
    <t>Atlanta, GA</t>
  </si>
  <si>
    <t>Chicago, IL</t>
  </si>
  <si>
    <t>Cleveland, OH</t>
  </si>
  <si>
    <t>Dallas, TX</t>
  </si>
  <si>
    <t>Denver, CO</t>
  </si>
  <si>
    <t>Detroit, MI</t>
  </si>
  <si>
    <t>Houston, TX</t>
  </si>
  <si>
    <t>Minneapolis/St. Paul, MN</t>
  </si>
  <si>
    <t>New Orleans, LA</t>
  </si>
  <si>
    <t>Pittsburgh, PA</t>
  </si>
  <si>
    <t>ASTM E-203</t>
  </si>
  <si>
    <t>ASTM D-381</t>
  </si>
  <si>
    <t>Observed</t>
  </si>
  <si>
    <t>ASTM D-2700</t>
  </si>
  <si>
    <t>ASTM D-2699</t>
  </si>
  <si>
    <t>ASTM D-5453</t>
  </si>
  <si>
    <t>ASTM D-5599</t>
  </si>
  <si>
    <t>Supplied by Alliance</t>
  </si>
  <si>
    <t>ASTM D-4814</t>
  </si>
  <si>
    <t>ASTM D-86</t>
  </si>
  <si>
    <t>ASTM D-5191 (EPA)</t>
  </si>
  <si>
    <t>ASTM D-4052</t>
  </si>
  <si>
    <t>RATIO</t>
  </si>
  <si>
    <t>ppm</t>
  </si>
  <si>
    <t>ppm wt.</t>
  </si>
  <si>
    <t>mg/100mL</t>
  </si>
  <si>
    <t>Vol %</t>
  </si>
  <si>
    <t>Deg. F</t>
  </si>
  <si>
    <t>Percent</t>
  </si>
  <si>
    <t>psi</t>
  </si>
  <si>
    <t>60/60 Deg. F</t>
  </si>
  <si>
    <t>AIR/FUEL</t>
  </si>
  <si>
    <t>CONTENT</t>
  </si>
  <si>
    <t>GUM</t>
  </si>
  <si>
    <t>OCTANE</t>
  </si>
  <si>
    <t>FOUND</t>
  </si>
  <si>
    <t>D-5453</t>
  </si>
  <si>
    <t>ETHANOL</t>
  </si>
  <si>
    <t>METHANOL</t>
  </si>
  <si>
    <t>OLEFINS</t>
  </si>
  <si>
    <t>AROMATICS</t>
  </si>
  <si>
    <t>INDEX</t>
  </si>
  <si>
    <t>V/L =45</t>
  </si>
  <si>
    <t>V/L =20</t>
  </si>
  <si>
    <t>V/L =10</t>
  </si>
  <si>
    <t>V/L =4</t>
  </si>
  <si>
    <t>LOSS</t>
  </si>
  <si>
    <t>RESIDUE</t>
  </si>
  <si>
    <t>RECOVERED</t>
  </si>
  <si>
    <t>FBP</t>
  </si>
  <si>
    <t>95% EVAP</t>
  </si>
  <si>
    <t>90% EVAP</t>
  </si>
  <si>
    <t>80% EVAP</t>
  </si>
  <si>
    <t>70% EVAP</t>
  </si>
  <si>
    <t>60% EVAP</t>
  </si>
  <si>
    <t>50% EVAP</t>
  </si>
  <si>
    <t>40% EVAP</t>
  </si>
  <si>
    <t>30% EVAP</t>
  </si>
  <si>
    <t>20% EVAP</t>
  </si>
  <si>
    <t>10% EVAP</t>
  </si>
  <si>
    <t>5% EVAP</t>
  </si>
  <si>
    <t>PRESSURE</t>
  </si>
  <si>
    <t>DENSITY</t>
  </si>
  <si>
    <t>GRADE</t>
  </si>
  <si>
    <t>CITY</t>
  </si>
  <si>
    <t>STOICHIOMETRIC</t>
  </si>
  <si>
    <t>OXYGEN-CARBON</t>
  </si>
  <si>
    <t>HYDROGEN-CARBON</t>
  </si>
  <si>
    <t>WATER</t>
  </si>
  <si>
    <t>SOLVENT WASHED</t>
  </si>
  <si>
    <t>UNWASHED</t>
  </si>
  <si>
    <t>POSTED</t>
  </si>
  <si>
    <t>(R+M)/2</t>
  </si>
  <si>
    <t>MOTOR</t>
  </si>
  <si>
    <t>RESEARCH</t>
  </si>
  <si>
    <t>SULFUR</t>
  </si>
  <si>
    <t>DISTILLATION</t>
  </si>
  <si>
    <t>DRIVEABILITY</t>
  </si>
  <si>
    <t>TEMP</t>
  </si>
  <si>
    <t>D-86</t>
  </si>
  <si>
    <t>VAPOR</t>
  </si>
  <si>
    <t>RELATIVE</t>
  </si>
  <si>
    <t>The cities and stations sampled are not selected to meet statistical criteria, or on the basis of market share.</t>
  </si>
  <si>
    <t>BTU/lb</t>
  </si>
  <si>
    <t>E212</t>
  </si>
  <si>
    <t>E266</t>
  </si>
  <si>
    <t>E338</t>
  </si>
  <si>
    <t>SODIUM</t>
  </si>
  <si>
    <t>BTU, Gross</t>
  </si>
  <si>
    <t>BTU, Net</t>
  </si>
  <si>
    <t>HYDROGEN</t>
  </si>
  <si>
    <t>LV%</t>
  </si>
  <si>
    <t>Wt%</t>
  </si>
  <si>
    <t>Derived From Oxy &amp; Aromatics</t>
  </si>
  <si>
    <t>ASTM D-6379</t>
  </si>
  <si>
    <t>ASTM D-6550</t>
  </si>
  <si>
    <t>ASTM D5863</t>
  </si>
  <si>
    <t>ASTM D-240</t>
  </si>
  <si>
    <t>Calculated</t>
  </si>
  <si>
    <t>ASTM D-5291</t>
  </si>
  <si>
    <t>&lt;0.02</t>
  </si>
  <si>
    <t>E15</t>
  </si>
  <si>
    <t>Des Moines, IA</t>
  </si>
  <si>
    <t>Greensboro, NC</t>
  </si>
  <si>
    <t>Milwaukee, WI</t>
  </si>
  <si>
    <t>Omaha, NE</t>
  </si>
  <si>
    <t>Kurtosis</t>
  </si>
  <si>
    <t>Skew</t>
  </si>
  <si>
    <t>Maximum</t>
  </si>
  <si>
    <t>Minimum</t>
  </si>
  <si>
    <t>Standard Deviation</t>
  </si>
  <si>
    <t>The number of stations varies from city to city.</t>
  </si>
  <si>
    <t>The E15 Fuel Survey data reflect  a single sample “snapshot” of market fuel properties from a few retail stations sampled in various cities.</t>
  </si>
  <si>
    <t>VAPOR/LIQUID RATIO</t>
  </si>
  <si>
    <t>OXYGENATES</t>
  </si>
  <si>
    <t>DRIVEABILITY INDEX</t>
  </si>
  <si>
    <t>DISTILLATION INDEX</t>
  </si>
  <si>
    <t>RESEARCH OCTANE NUMBER</t>
  </si>
  <si>
    <t>MOTOR OCTANE NUMBER</t>
  </si>
  <si>
    <t>POSTED AKI</t>
  </si>
  <si>
    <t>CALCULATED</t>
  </si>
  <si>
    <t>WATER CONTENT</t>
  </si>
  <si>
    <t xml:space="preserve">UNWASHED GUM </t>
  </si>
  <si>
    <t>SOLVENT WASHED GUM</t>
  </si>
  <si>
    <t>HYDROGEN-CARBON RATIO</t>
  </si>
  <si>
    <t>STOICHIOMETRIC AIR/FUEL RATIO</t>
  </si>
  <si>
    <t>SULFUR CONTENT</t>
  </si>
  <si>
    <t>SODIUM CONTENT</t>
  </si>
  <si>
    <t>ANTI-KNOCK INDEX AS FOUND</t>
  </si>
  <si>
    <t>Average</t>
  </si>
  <si>
    <t>Std Dev</t>
  </si>
  <si>
    <t>Units</t>
  </si>
  <si>
    <t>VAPOR PRESSURE</t>
  </si>
  <si>
    <t>RELATIVE DENSITY 60/60 Deg. F</t>
  </si>
  <si>
    <t>kg/L</t>
  </si>
  <si>
    <t>OXYGEN-CARBON RATIO</t>
  </si>
  <si>
    <t>HYDROGEN CONTENT</t>
  </si>
  <si>
    <t>TEMP V/L=4</t>
  </si>
  <si>
    <t>TEMP V/L=10</t>
  </si>
  <si>
    <t>TEMP V/L=20</t>
  </si>
  <si>
    <t>TEMP V/L=45</t>
  </si>
  <si>
    <t>TEST DESCRIPTION</t>
  </si>
  <si>
    <t>Method</t>
  </si>
  <si>
    <t>ASTM D-5863</t>
  </si>
  <si>
    <t>Basic statistical values are provided, but the small data sample suggests that these statistics be used only to characterize this data as there is a high probability it is not indicative of E15 nation-wide or even in the cities sampled.</t>
  </si>
  <si>
    <t>Yellow highlights - Dispensers labeled as E20</t>
  </si>
  <si>
    <t>NA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</si>
</sst>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0.0000"/>
    <numFmt numFmtId="166" formatCode="0.0"/>
    <numFmt numFmtId="167" formatCode="0.000"/>
    <numFmt numFmtId="168" formatCode="#,##0.0000"/>
    <numFmt numFmtId="169" formatCode="0.00000"/>
    <numFmt numFmtId="170" formatCode="0.000000"/>
    <numFmt numFmtId="171" formatCode="0.0000000"/>
    <numFmt numFmtId="172" formatCode="0.00000000"/>
  </numFmts>
  <fonts count="47">
    <font>
      <sz val="10"/>
      <color indexed="8"/>
      <name val="Arial"/>
      <family val="0"/>
    </font>
    <font>
      <sz val="11"/>
      <color indexed="8"/>
      <name val="Calibri"/>
      <family val="0"/>
    </font>
    <font>
      <sz val="6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7"/>
      <color indexed="8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1" fontId="3" fillId="33" borderId="11" xfId="0" applyNumberFormat="1" applyFont="1" applyFill="1" applyBorder="1" applyAlignment="1" quotePrefix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46" fillId="0" borderId="0" xfId="0" applyFont="1" applyAlignment="1">
      <alignment horizontal="left" vertical="center"/>
    </xf>
    <xf numFmtId="166" fontId="0" fillId="33" borderId="12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65" fontId="0" fillId="33" borderId="11" xfId="0" applyNumberFormat="1" applyFont="1" applyFill="1" applyBorder="1" applyAlignment="1">
      <alignment horizontal="center"/>
    </xf>
    <xf numFmtId="166" fontId="0" fillId="33" borderId="11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166" fontId="0" fillId="33" borderId="14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2" fontId="0" fillId="33" borderId="14" xfId="0" applyNumberFormat="1" applyFont="1" applyFill="1" applyBorder="1" applyAlignment="1">
      <alignment horizontal="center"/>
    </xf>
    <xf numFmtId="167" fontId="0" fillId="33" borderId="15" xfId="0" applyNumberFormat="1" applyFont="1" applyFill="1" applyBorder="1" applyAlignment="1">
      <alignment horizontal="center"/>
    </xf>
    <xf numFmtId="166" fontId="0" fillId="33" borderId="16" xfId="0" applyNumberFormat="1" applyFont="1" applyFill="1" applyBorder="1" applyAlignment="1">
      <alignment horizontal="center"/>
    </xf>
    <xf numFmtId="2" fontId="0" fillId="33" borderId="17" xfId="0" applyNumberFormat="1" applyFont="1" applyFill="1" applyBorder="1" applyAlignment="1">
      <alignment horizontal="center"/>
    </xf>
    <xf numFmtId="167" fontId="0" fillId="33" borderId="18" xfId="0" applyNumberFormat="1" applyFont="1" applyFill="1" applyBorder="1" applyAlignment="1">
      <alignment horizontal="center"/>
    </xf>
    <xf numFmtId="2" fontId="0" fillId="33" borderId="18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165" fontId="0" fillId="33" borderId="10" xfId="0" applyNumberFormat="1" applyFont="1" applyFill="1" applyBorder="1" applyAlignment="1">
      <alignment horizontal="center"/>
    </xf>
    <xf numFmtId="166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2" xfId="0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167" fontId="0" fillId="33" borderId="12" xfId="0" applyNumberFormat="1" applyFont="1" applyFill="1" applyBorder="1" applyAlignment="1">
      <alignment horizontal="center"/>
    </xf>
    <xf numFmtId="166" fontId="0" fillId="33" borderId="21" xfId="0" applyNumberFormat="1" applyFont="1" applyFill="1" applyBorder="1" applyAlignment="1">
      <alignment horizontal="center"/>
    </xf>
    <xf numFmtId="2" fontId="0" fillId="33" borderId="22" xfId="0" applyNumberFormat="1" applyFont="1" applyFill="1" applyBorder="1" applyAlignment="1">
      <alignment horizontal="center"/>
    </xf>
    <xf numFmtId="166" fontId="0" fillId="33" borderId="20" xfId="0" applyNumberFormat="1" applyFont="1" applyFill="1" applyBorder="1" applyAlignment="1">
      <alignment horizontal="center"/>
    </xf>
    <xf numFmtId="2" fontId="0" fillId="33" borderId="19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7" fontId="1" fillId="0" borderId="23" xfId="0" applyNumberFormat="1" applyFont="1" applyBorder="1" applyAlignment="1">
      <alignment horizontal="center" wrapText="1"/>
    </xf>
    <xf numFmtId="166" fontId="0" fillId="0" borderId="0" xfId="0" applyNumberForma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right"/>
    </xf>
    <xf numFmtId="0" fontId="4" fillId="34" borderId="22" xfId="0" applyFont="1" applyFill="1" applyBorder="1" applyAlignment="1">
      <alignment horizontal="right"/>
    </xf>
    <xf numFmtId="0" fontId="0" fillId="0" borderId="25" xfId="0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right"/>
    </xf>
    <xf numFmtId="165" fontId="3" fillId="34" borderId="0" xfId="0" applyNumberFormat="1" applyFont="1" applyFill="1" applyBorder="1" applyAlignment="1">
      <alignment horizontal="center"/>
    </xf>
    <xf numFmtId="165" fontId="3" fillId="34" borderId="25" xfId="0" applyNumberFormat="1" applyFont="1" applyFill="1" applyBorder="1" applyAlignment="1">
      <alignment horizontal="center"/>
    </xf>
    <xf numFmtId="167" fontId="3" fillId="34" borderId="0" xfId="0" applyNumberFormat="1" applyFont="1" applyFill="1" applyBorder="1" applyAlignment="1">
      <alignment horizontal="center"/>
    </xf>
    <xf numFmtId="167" fontId="3" fillId="34" borderId="25" xfId="0" applyNumberFormat="1" applyFont="1" applyFill="1" applyBorder="1" applyAlignment="1">
      <alignment horizontal="center"/>
    </xf>
    <xf numFmtId="2" fontId="3" fillId="34" borderId="0" xfId="0" applyNumberFormat="1" applyFont="1" applyFill="1" applyBorder="1" applyAlignment="1">
      <alignment horizontal="center"/>
    </xf>
    <xf numFmtId="2" fontId="3" fillId="34" borderId="25" xfId="0" applyNumberFormat="1" applyFont="1" applyFill="1" applyBorder="1" applyAlignment="1">
      <alignment horizontal="center"/>
    </xf>
    <xf numFmtId="166" fontId="3" fillId="34" borderId="0" xfId="0" applyNumberFormat="1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66" fontId="0" fillId="0" borderId="27" xfId="0" applyNumberFormat="1" applyBorder="1" applyAlignment="1">
      <alignment/>
    </xf>
    <xf numFmtId="0" fontId="0" fillId="0" borderId="27" xfId="0" applyBorder="1" applyAlignment="1">
      <alignment/>
    </xf>
    <xf numFmtId="49" fontId="0" fillId="0" borderId="27" xfId="0" applyNumberFormat="1" applyBorder="1" applyAlignment="1">
      <alignment/>
    </xf>
    <xf numFmtId="1" fontId="0" fillId="0" borderId="27" xfId="0" applyNumberFormat="1" applyBorder="1" applyAlignment="1">
      <alignment/>
    </xf>
    <xf numFmtId="2" fontId="0" fillId="0" borderId="27" xfId="0" applyNumberFormat="1" applyBorder="1" applyAlignment="1">
      <alignment/>
    </xf>
    <xf numFmtId="167" fontId="0" fillId="0" borderId="27" xfId="0" applyNumberFormat="1" applyBorder="1" applyAlignment="1">
      <alignment/>
    </xf>
    <xf numFmtId="165" fontId="0" fillId="0" borderId="28" xfId="0" applyNumberFormat="1" applyBorder="1" applyAlignment="1">
      <alignment/>
    </xf>
    <xf numFmtId="166" fontId="4" fillId="0" borderId="29" xfId="0" applyNumberFormat="1" applyFont="1" applyBorder="1" applyAlignment="1">
      <alignment/>
    </xf>
    <xf numFmtId="0" fontId="4" fillId="0" borderId="29" xfId="0" applyFont="1" applyBorder="1" applyAlignment="1">
      <alignment/>
    </xf>
    <xf numFmtId="1" fontId="4" fillId="0" borderId="29" xfId="0" applyNumberFormat="1" applyFont="1" applyBorder="1" applyAlignment="1">
      <alignment/>
    </xf>
    <xf numFmtId="2" fontId="0" fillId="0" borderId="30" xfId="0" applyNumberFormat="1" applyBorder="1" applyAlignment="1">
      <alignment/>
    </xf>
    <xf numFmtId="1" fontId="0" fillId="0" borderId="27" xfId="0" applyNumberFormat="1" applyFont="1" applyBorder="1" applyAlignment="1">
      <alignment/>
    </xf>
    <xf numFmtId="165" fontId="0" fillId="0" borderId="28" xfId="0" applyNumberFormat="1" applyFont="1" applyBorder="1" applyAlignment="1">
      <alignment/>
    </xf>
    <xf numFmtId="165" fontId="0" fillId="11" borderId="28" xfId="0" applyNumberFormat="1" applyFill="1" applyBorder="1" applyAlignment="1">
      <alignment horizontal="center"/>
    </xf>
    <xf numFmtId="165" fontId="0" fillId="11" borderId="31" xfId="0" applyNumberFormat="1" applyFill="1" applyBorder="1" applyAlignment="1">
      <alignment horizontal="center"/>
    </xf>
    <xf numFmtId="2" fontId="0" fillId="11" borderId="27" xfId="0" applyNumberFormat="1" applyFill="1" applyBorder="1" applyAlignment="1">
      <alignment horizontal="center"/>
    </xf>
    <xf numFmtId="2" fontId="0" fillId="11" borderId="32" xfId="0" applyNumberFormat="1" applyFill="1" applyBorder="1" applyAlignment="1">
      <alignment horizontal="center"/>
    </xf>
    <xf numFmtId="1" fontId="0" fillId="11" borderId="27" xfId="0" applyNumberFormat="1" applyFill="1" applyBorder="1" applyAlignment="1">
      <alignment horizontal="center"/>
    </xf>
    <xf numFmtId="166" fontId="0" fillId="11" borderId="27" xfId="0" applyNumberFormat="1" applyFill="1" applyBorder="1" applyAlignment="1">
      <alignment horizontal="center"/>
    </xf>
    <xf numFmtId="167" fontId="0" fillId="11" borderId="27" xfId="0" applyNumberFormat="1" applyFill="1" applyBorder="1" applyAlignment="1">
      <alignment horizontal="center"/>
    </xf>
    <xf numFmtId="167" fontId="0" fillId="11" borderId="32" xfId="0" applyNumberFormat="1" applyFill="1" applyBorder="1" applyAlignment="1">
      <alignment horizontal="center"/>
    </xf>
    <xf numFmtId="165" fontId="0" fillId="11" borderId="27" xfId="0" applyNumberFormat="1" applyFill="1" applyBorder="1" applyAlignment="1" quotePrefix="1">
      <alignment horizontal="center"/>
    </xf>
    <xf numFmtId="165" fontId="0" fillId="11" borderId="27" xfId="0" applyNumberFormat="1" applyFill="1" applyBorder="1" applyAlignment="1">
      <alignment horizontal="center"/>
    </xf>
    <xf numFmtId="165" fontId="0" fillId="11" borderId="32" xfId="0" applyNumberFormat="1" applyFill="1" applyBorder="1" applyAlignment="1">
      <alignment horizontal="center"/>
    </xf>
    <xf numFmtId="2" fontId="0" fillId="11" borderId="30" xfId="0" applyNumberFormat="1" applyFill="1" applyBorder="1" applyAlignment="1">
      <alignment horizontal="center"/>
    </xf>
    <xf numFmtId="167" fontId="0" fillId="11" borderId="30" xfId="0" applyNumberFormat="1" applyFill="1" applyBorder="1" applyAlignment="1">
      <alignment horizontal="center"/>
    </xf>
    <xf numFmtId="167" fontId="0" fillId="11" borderId="33" xfId="0" applyNumberFormat="1" applyFill="1" applyBorder="1" applyAlignment="1">
      <alignment horizontal="center"/>
    </xf>
    <xf numFmtId="0" fontId="4" fillId="13" borderId="34" xfId="0" applyFont="1" applyFill="1" applyBorder="1" applyAlignment="1">
      <alignment/>
    </xf>
    <xf numFmtId="0" fontId="4" fillId="13" borderId="34" xfId="0" applyFont="1" applyFill="1" applyBorder="1" applyAlignment="1">
      <alignment horizontal="center"/>
    </xf>
    <xf numFmtId="0" fontId="4" fillId="13" borderId="35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left" wrapText="1"/>
    </xf>
    <xf numFmtId="165" fontId="0" fillId="35" borderId="0" xfId="0" applyNumberFormat="1" applyFill="1" applyAlignment="1">
      <alignment horizontal="center"/>
    </xf>
    <xf numFmtId="166" fontId="0" fillId="35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2" fontId="0" fillId="35" borderId="0" xfId="0" applyNumberFormat="1" applyFill="1" applyAlignment="1">
      <alignment horizontal="center"/>
    </xf>
    <xf numFmtId="167" fontId="1" fillId="35" borderId="36" xfId="0" applyNumberFormat="1" applyFont="1" applyFill="1" applyBorder="1" applyAlignment="1">
      <alignment horizontal="center" wrapText="1"/>
    </xf>
    <xf numFmtId="0" fontId="1" fillId="35" borderId="23" xfId="0" applyFont="1" applyFill="1" applyBorder="1" applyAlignment="1">
      <alignment horizontal="left" wrapText="1"/>
    </xf>
    <xf numFmtId="167" fontId="1" fillId="35" borderId="23" xfId="0" applyNumberFormat="1" applyFont="1" applyFill="1" applyBorder="1" applyAlignment="1">
      <alignment horizontal="center" wrapText="1"/>
    </xf>
    <xf numFmtId="165" fontId="0" fillId="0" borderId="0" xfId="0" applyNumberFormat="1" applyFill="1" applyAlignment="1">
      <alignment horizontal="right"/>
    </xf>
    <xf numFmtId="166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right"/>
    </xf>
    <xf numFmtId="167" fontId="0" fillId="0" borderId="0" xfId="0" applyNumberFormat="1" applyFill="1" applyAlignment="1">
      <alignment horizontal="right"/>
    </xf>
    <xf numFmtId="0" fontId="4" fillId="35" borderId="37" xfId="0" applyFont="1" applyFill="1" applyBorder="1" applyAlignment="1">
      <alignment horizontal="left"/>
    </xf>
    <xf numFmtId="165" fontId="4" fillId="13" borderId="38" xfId="0" applyNumberFormat="1" applyFont="1" applyFill="1" applyBorder="1" applyAlignment="1">
      <alignment horizontal="left"/>
    </xf>
    <xf numFmtId="165" fontId="4" fillId="13" borderId="39" xfId="0" applyNumberFormat="1" applyFont="1" applyFill="1" applyBorder="1" applyAlignment="1">
      <alignment horizontal="left"/>
    </xf>
    <xf numFmtId="167" fontId="4" fillId="0" borderId="40" xfId="0" applyNumberFormat="1" applyFont="1" applyBorder="1" applyAlignment="1">
      <alignment horizontal="left"/>
    </xf>
    <xf numFmtId="167" fontId="4" fillId="0" borderId="41" xfId="0" applyNumberFormat="1" applyFont="1" applyBorder="1" applyAlignment="1">
      <alignment horizontal="left"/>
    </xf>
    <xf numFmtId="167" fontId="4" fillId="0" borderId="42" xfId="0" applyNumberFormat="1" applyFont="1" applyBorder="1" applyAlignment="1">
      <alignment horizontal="left"/>
    </xf>
    <xf numFmtId="166" fontId="4" fillId="0" borderId="40" xfId="0" applyNumberFormat="1" applyFont="1" applyBorder="1" applyAlignment="1">
      <alignment horizontal="center"/>
    </xf>
    <xf numFmtId="166" fontId="4" fillId="0" borderId="41" xfId="0" applyNumberFormat="1" applyFont="1" applyBorder="1" applyAlignment="1">
      <alignment horizontal="center"/>
    </xf>
    <xf numFmtId="166" fontId="4" fillId="0" borderId="43" xfId="0" applyNumberFormat="1" applyFont="1" applyBorder="1" applyAlignment="1">
      <alignment horizontal="center"/>
    </xf>
    <xf numFmtId="166" fontId="4" fillId="0" borderId="40" xfId="0" applyNumberFormat="1" applyFont="1" applyBorder="1" applyAlignment="1">
      <alignment/>
    </xf>
    <xf numFmtId="166" fontId="4" fillId="0" borderId="41" xfId="0" applyNumberFormat="1" applyFont="1" applyBorder="1" applyAlignment="1">
      <alignment/>
    </xf>
    <xf numFmtId="166" fontId="4" fillId="0" borderId="42" xfId="0" applyNumberFormat="1" applyFont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66" fontId="4" fillId="0" borderId="40" xfId="0" applyNumberFormat="1" applyFont="1" applyBorder="1" applyAlignment="1">
      <alignment horizontal="left"/>
    </xf>
    <xf numFmtId="166" fontId="4" fillId="0" borderId="42" xfId="0" applyNumberFormat="1" applyFont="1" applyBorder="1" applyAlignment="1">
      <alignment horizontal="left"/>
    </xf>
    <xf numFmtId="165" fontId="4" fillId="0" borderId="40" xfId="0" applyNumberFormat="1" applyFont="1" applyBorder="1" applyAlignment="1">
      <alignment horizontal="center"/>
    </xf>
    <xf numFmtId="165" fontId="4" fillId="0" borderId="41" xfId="0" applyNumberFormat="1" applyFont="1" applyBorder="1" applyAlignment="1">
      <alignment horizontal="center"/>
    </xf>
    <xf numFmtId="165" fontId="4" fillId="0" borderId="43" xfId="0" applyNumberFormat="1" applyFont="1" applyBorder="1" applyAlignment="1">
      <alignment horizontal="center"/>
    </xf>
    <xf numFmtId="166" fontId="4" fillId="0" borderId="41" xfId="0" applyNumberFormat="1" applyFont="1" applyBorder="1" applyAlignment="1">
      <alignment horizontal="left"/>
    </xf>
    <xf numFmtId="166" fontId="4" fillId="0" borderId="43" xfId="0" applyNumberFormat="1" applyFont="1" applyBorder="1" applyAlignment="1">
      <alignment horizontal="left"/>
    </xf>
    <xf numFmtId="1" fontId="4" fillId="0" borderId="40" xfId="0" applyNumberFormat="1" applyFont="1" applyBorder="1" applyAlignment="1">
      <alignment horizontal="left"/>
    </xf>
    <xf numFmtId="1" fontId="4" fillId="0" borderId="41" xfId="0" applyNumberFormat="1" applyFont="1" applyBorder="1" applyAlignment="1">
      <alignment horizontal="left"/>
    </xf>
    <xf numFmtId="1" fontId="4" fillId="0" borderId="43" xfId="0" applyNumberFormat="1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1" fontId="4" fillId="0" borderId="40" xfId="0" applyNumberFormat="1" applyFont="1" applyBorder="1" applyAlignment="1">
      <alignment horizontal="center"/>
    </xf>
    <xf numFmtId="1" fontId="4" fillId="0" borderId="41" xfId="0" applyNumberFormat="1" applyFont="1" applyBorder="1" applyAlignment="1">
      <alignment horizontal="center"/>
    </xf>
    <xf numFmtId="1" fontId="4" fillId="0" borderId="43" xfId="0" applyNumberFormat="1" applyFont="1" applyBorder="1" applyAlignment="1">
      <alignment horizontal="center"/>
    </xf>
    <xf numFmtId="2" fontId="4" fillId="0" borderId="40" xfId="0" applyNumberFormat="1" applyFont="1" applyBorder="1" applyAlignment="1">
      <alignment horizontal="left"/>
    </xf>
    <xf numFmtId="2" fontId="4" fillId="0" borderId="42" xfId="0" applyNumberFormat="1" applyFont="1" applyBorder="1" applyAlignment="1">
      <alignment horizontal="left"/>
    </xf>
    <xf numFmtId="2" fontId="4" fillId="0" borderId="44" xfId="0" applyNumberFormat="1" applyFont="1" applyBorder="1" applyAlignment="1">
      <alignment horizontal="left"/>
    </xf>
    <xf numFmtId="2" fontId="4" fillId="0" borderId="45" xfId="0" applyNumberFormat="1" applyFont="1" applyBorder="1" applyAlignment="1">
      <alignment horizontal="left"/>
    </xf>
    <xf numFmtId="2" fontId="4" fillId="0" borderId="40" xfId="0" applyNumberFormat="1" applyFont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2" fontId="4" fillId="0" borderId="41" xfId="0" applyNumberFormat="1" applyFont="1" applyBorder="1" applyAlignment="1">
      <alignment horizontal="left"/>
    </xf>
    <xf numFmtId="165" fontId="4" fillId="0" borderId="46" xfId="0" applyNumberFormat="1" applyFont="1" applyBorder="1" applyAlignment="1">
      <alignment horizontal="left"/>
    </xf>
    <xf numFmtId="165" fontId="4" fillId="0" borderId="47" xfId="0" applyNumberFormat="1" applyFont="1" applyBorder="1" applyAlignment="1">
      <alignment horizontal="left"/>
    </xf>
    <xf numFmtId="0" fontId="24" fillId="33" borderId="48" xfId="0" applyFont="1" applyFill="1" applyBorder="1" applyAlignment="1">
      <alignment horizontal="center"/>
    </xf>
    <xf numFmtId="0" fontId="24" fillId="33" borderId="49" xfId="0" applyFont="1" applyFill="1" applyBorder="1" applyAlignment="1">
      <alignment horizontal="center"/>
    </xf>
    <xf numFmtId="0" fontId="24" fillId="33" borderId="50" xfId="0" applyFont="1" applyFill="1" applyBorder="1" applyAlignment="1">
      <alignment horizontal="center"/>
    </xf>
    <xf numFmtId="165" fontId="25" fillId="33" borderId="48" xfId="0" applyNumberFormat="1" applyFont="1" applyFill="1" applyBorder="1" applyAlignment="1">
      <alignment horizontal="center"/>
    </xf>
    <xf numFmtId="166" fontId="25" fillId="33" borderId="48" xfId="0" applyNumberFormat="1" applyFont="1" applyFill="1" applyBorder="1" applyAlignment="1" quotePrefix="1">
      <alignment horizontal="center"/>
    </xf>
    <xf numFmtId="49" fontId="25" fillId="33" borderId="48" xfId="0" applyNumberFormat="1" applyFont="1" applyFill="1" applyBorder="1" applyAlignment="1">
      <alignment horizontal="center"/>
    </xf>
    <xf numFmtId="49" fontId="25" fillId="33" borderId="25" xfId="0" applyNumberFormat="1" applyFont="1" applyFill="1" applyBorder="1" applyAlignment="1">
      <alignment horizontal="center"/>
    </xf>
    <xf numFmtId="166" fontId="25" fillId="33" borderId="48" xfId="0" applyNumberFormat="1" applyFont="1" applyFill="1" applyBorder="1" applyAlignment="1">
      <alignment horizontal="center"/>
    </xf>
    <xf numFmtId="1" fontId="25" fillId="33" borderId="48" xfId="0" applyNumberFormat="1" applyFont="1" applyFill="1" applyBorder="1" applyAlignment="1" quotePrefix="1">
      <alignment horizontal="center"/>
    </xf>
    <xf numFmtId="49" fontId="25" fillId="33" borderId="48" xfId="0" applyNumberFormat="1" applyFont="1" applyFill="1" applyBorder="1" applyAlignment="1" quotePrefix="1">
      <alignment horizontal="center"/>
    </xf>
    <xf numFmtId="0" fontId="25" fillId="33" borderId="48" xfId="0" applyFont="1" applyFill="1" applyBorder="1" applyAlignment="1">
      <alignment horizontal="center"/>
    </xf>
    <xf numFmtId="166" fontId="26" fillId="33" borderId="51" xfId="0" applyNumberFormat="1" applyFont="1" applyFill="1" applyBorder="1" applyAlignment="1">
      <alignment horizontal="center"/>
    </xf>
    <xf numFmtId="2" fontId="25" fillId="33" borderId="48" xfId="0" applyNumberFormat="1" applyFont="1" applyFill="1" applyBorder="1" applyAlignment="1">
      <alignment horizontal="center"/>
    </xf>
    <xf numFmtId="167" fontId="25" fillId="33" borderId="48" xfId="0" applyNumberFormat="1" applyFont="1" applyFill="1" applyBorder="1" applyAlignment="1">
      <alignment horizontal="center"/>
    </xf>
    <xf numFmtId="166" fontId="25" fillId="33" borderId="52" xfId="0" applyNumberFormat="1" applyFont="1" applyFill="1" applyBorder="1" applyAlignment="1">
      <alignment horizontal="center"/>
    </xf>
    <xf numFmtId="2" fontId="25" fillId="33" borderId="26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3"/>
  <sheetViews>
    <sheetView tabSelected="1" zoomScaleSheetLayoutView="47" zoomScalePageLayoutView="0" workbookViewId="0" topLeftCell="A1">
      <pane xSplit="3" ySplit="15" topLeftCell="D48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A9" sqref="A9:IV9"/>
    </sheetView>
  </sheetViews>
  <sheetFormatPr defaultColWidth="9.140625" defaultRowHeight="12.75"/>
  <cols>
    <col min="1" max="1" width="26.140625" style="13" customWidth="1"/>
    <col min="2" max="2" width="16.00390625" style="13" customWidth="1"/>
    <col min="3" max="3" width="18.7109375" style="13" customWidth="1"/>
    <col min="4" max="4" width="11.8515625" style="12" bestFit="1" customWidth="1"/>
    <col min="5" max="5" width="11.7109375" style="11" bestFit="1" customWidth="1"/>
    <col min="6" max="6" width="8.57421875" style="8" bestFit="1" customWidth="1"/>
    <col min="7" max="7" width="9.7109375" style="8" bestFit="1" customWidth="1"/>
    <col min="8" max="17" width="10.7109375" style="8" bestFit="1" customWidth="1"/>
    <col min="18" max="18" width="8.57421875" style="8" bestFit="1" customWidth="1"/>
    <col min="19" max="19" width="12.8515625" style="11" bestFit="1" customWidth="1"/>
    <col min="20" max="20" width="9.28125" style="11" bestFit="1" customWidth="1"/>
    <col min="21" max="28" width="7.7109375" style="11" bestFit="1" customWidth="1"/>
    <col min="29" max="32" width="8.7109375" style="8" bestFit="1" customWidth="1"/>
    <col min="33" max="33" width="13.7109375" style="8" bestFit="1" customWidth="1"/>
    <col min="34" max="34" width="13.140625" style="8" bestFit="1" customWidth="1"/>
    <col min="35" max="35" width="11.28125" style="11" bestFit="1" customWidth="1"/>
    <col min="36" max="36" width="9.7109375" style="11" bestFit="1" customWidth="1"/>
    <col min="37" max="40" width="8.7109375" style="11" bestFit="1" customWidth="1"/>
    <col min="41" max="41" width="8.7109375" style="8" bestFit="1" customWidth="1"/>
    <col min="42" max="42" width="11.57421875" style="11" bestFit="1" customWidth="1"/>
    <col min="43" max="43" width="8.8515625" style="11" bestFit="1" customWidth="1"/>
    <col min="44" max="44" width="7.8515625" style="11" bestFit="1" customWidth="1"/>
    <col min="45" max="45" width="8.7109375" style="11" bestFit="1" customWidth="1"/>
    <col min="46" max="46" width="12.140625" style="11" bestFit="1" customWidth="1"/>
    <col min="47" max="47" width="18.28125" style="11" bestFit="1" customWidth="1"/>
    <col min="48" max="48" width="9.57421875" style="8" bestFit="1" customWidth="1"/>
    <col min="49" max="49" width="19.7109375" style="9" bestFit="1" customWidth="1"/>
    <col min="50" max="50" width="18.421875" style="10" bestFit="1" customWidth="1"/>
    <col min="51" max="51" width="18.421875" style="9" bestFit="1" customWidth="1"/>
    <col min="52" max="52" width="11.7109375" style="11" bestFit="1" customWidth="1"/>
    <col min="53" max="53" width="9.140625" style="11" bestFit="1" customWidth="1"/>
    <col min="54" max="54" width="9.28125" style="9" bestFit="1" customWidth="1"/>
    <col min="55" max="55" width="10.8515625" style="8" bestFit="1" customWidth="1"/>
    <col min="56" max="56" width="10.57421875" style="8" bestFit="1" customWidth="1"/>
    <col min="57" max="57" width="11.7109375" style="9" bestFit="1" customWidth="1"/>
    <col min="58" max="58" width="7.421875" style="8" customWidth="1"/>
    <col min="59" max="16384" width="9.140625" style="8" customWidth="1"/>
  </cols>
  <sheetData>
    <row r="1" spans="1:57" ht="14.25" customHeight="1">
      <c r="A1" s="14" t="s">
        <v>124</v>
      </c>
      <c r="AO1" s="11"/>
      <c r="AV1" s="11"/>
      <c r="AW1" s="11"/>
      <c r="AX1" s="11"/>
      <c r="AY1" s="11"/>
      <c r="BB1" s="11"/>
      <c r="BD1" s="9"/>
      <c r="BE1" s="10"/>
    </row>
    <row r="2" spans="1:57" ht="14.25" customHeight="1">
      <c r="A2" s="14" t="s">
        <v>123</v>
      </c>
      <c r="AO2" s="11"/>
      <c r="AV2" s="11"/>
      <c r="AW2" s="11"/>
      <c r="AX2" s="11"/>
      <c r="AY2" s="11"/>
      <c r="BB2" s="11"/>
      <c r="BD2" s="9"/>
      <c r="BE2" s="10"/>
    </row>
    <row r="3" spans="1:57" ht="14.25" customHeight="1">
      <c r="A3" s="14" t="s">
        <v>94</v>
      </c>
      <c r="AO3" s="11"/>
      <c r="AV3" s="11"/>
      <c r="AW3" s="11"/>
      <c r="AX3" s="11"/>
      <c r="AY3" s="11"/>
      <c r="BB3" s="11"/>
      <c r="BD3" s="9"/>
      <c r="BE3" s="10"/>
    </row>
    <row r="4" spans="1:57" ht="14.25" customHeight="1">
      <c r="A4" s="42" t="s">
        <v>156</v>
      </c>
      <c r="AF4" s="11"/>
      <c r="AG4" s="11"/>
      <c r="AH4" s="11"/>
      <c r="AO4" s="11"/>
      <c r="AV4" s="11"/>
      <c r="AW4" s="11"/>
      <c r="AX4" s="11"/>
      <c r="AY4" s="11"/>
      <c r="BB4" s="11"/>
      <c r="BC4" s="9"/>
      <c r="BD4" s="9"/>
      <c r="BE4" s="10"/>
    </row>
    <row r="5" spans="1:57" s="103" customFormat="1" ht="14.25" customHeight="1">
      <c r="A5" s="106" t="s">
        <v>157</v>
      </c>
      <c r="B5" s="106"/>
      <c r="C5" s="106"/>
      <c r="D5" s="101"/>
      <c r="E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4"/>
      <c r="BD5" s="104"/>
      <c r="BE5" s="105"/>
    </row>
    <row r="6" spans="1:57" s="1" customFormat="1" ht="12">
      <c r="A6" s="16"/>
      <c r="B6" s="17"/>
      <c r="C6" s="17"/>
      <c r="D6" s="17" t="s">
        <v>93</v>
      </c>
      <c r="E6" s="18" t="s">
        <v>92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9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8" t="s">
        <v>91</v>
      </c>
      <c r="T6" s="18" t="s">
        <v>91</v>
      </c>
      <c r="U6" s="18" t="s">
        <v>91</v>
      </c>
      <c r="V6" s="18" t="s">
        <v>91</v>
      </c>
      <c r="W6" s="18" t="s">
        <v>91</v>
      </c>
      <c r="X6" s="18" t="s">
        <v>91</v>
      </c>
      <c r="Y6" s="18" t="s">
        <v>91</v>
      </c>
      <c r="Z6" s="18" t="s">
        <v>91</v>
      </c>
      <c r="AA6" s="18" t="s">
        <v>91</v>
      </c>
      <c r="AB6" s="18" t="s">
        <v>91</v>
      </c>
      <c r="AC6" s="6" t="s">
        <v>90</v>
      </c>
      <c r="AD6" s="7" t="s">
        <v>90</v>
      </c>
      <c r="AE6" s="6" t="s">
        <v>90</v>
      </c>
      <c r="AF6" s="6" t="s">
        <v>90</v>
      </c>
      <c r="AG6" s="5" t="s">
        <v>89</v>
      </c>
      <c r="AH6" s="5" t="s">
        <v>88</v>
      </c>
      <c r="AI6" s="20"/>
      <c r="AJ6" s="20"/>
      <c r="AK6" s="20"/>
      <c r="AL6" s="20"/>
      <c r="AM6" s="20"/>
      <c r="AN6" s="20"/>
      <c r="AO6" s="20" t="s">
        <v>87</v>
      </c>
      <c r="AP6" s="20" t="s">
        <v>86</v>
      </c>
      <c r="AQ6" s="20" t="s">
        <v>85</v>
      </c>
      <c r="AR6" s="20" t="s">
        <v>84</v>
      </c>
      <c r="AS6" s="20" t="s">
        <v>83</v>
      </c>
      <c r="AT6" s="20" t="s">
        <v>82</v>
      </c>
      <c r="AU6" s="20" t="s">
        <v>81</v>
      </c>
      <c r="AV6" s="21" t="s">
        <v>80</v>
      </c>
      <c r="AW6" s="22" t="s">
        <v>79</v>
      </c>
      <c r="AX6" s="23" t="s">
        <v>78</v>
      </c>
      <c r="AY6" s="4" t="s">
        <v>77</v>
      </c>
      <c r="AZ6" s="24"/>
      <c r="BA6" s="18"/>
      <c r="BB6" s="25"/>
      <c r="BC6" s="26"/>
      <c r="BD6" s="26"/>
      <c r="BE6" s="27"/>
    </row>
    <row r="7" spans="1:57" s="1" customFormat="1" ht="12">
      <c r="A7" s="28" t="s">
        <v>76</v>
      </c>
      <c r="B7" s="29" t="s">
        <v>75</v>
      </c>
      <c r="C7" s="30"/>
      <c r="D7" s="31" t="s">
        <v>74</v>
      </c>
      <c r="E7" s="32" t="s">
        <v>73</v>
      </c>
      <c r="F7" s="28" t="s">
        <v>4</v>
      </c>
      <c r="G7" s="28" t="s">
        <v>72</v>
      </c>
      <c r="H7" s="28" t="s">
        <v>71</v>
      </c>
      <c r="I7" s="28" t="s">
        <v>70</v>
      </c>
      <c r="J7" s="28" t="s">
        <v>69</v>
      </c>
      <c r="K7" s="28" t="s">
        <v>68</v>
      </c>
      <c r="L7" s="28" t="s">
        <v>67</v>
      </c>
      <c r="M7" s="28" t="s">
        <v>66</v>
      </c>
      <c r="N7" s="33" t="s">
        <v>65</v>
      </c>
      <c r="O7" s="28" t="s">
        <v>64</v>
      </c>
      <c r="P7" s="28" t="s">
        <v>63</v>
      </c>
      <c r="Q7" s="28" t="s">
        <v>62</v>
      </c>
      <c r="R7" s="28" t="s">
        <v>61</v>
      </c>
      <c r="S7" s="32" t="s">
        <v>60</v>
      </c>
      <c r="T7" s="32" t="s">
        <v>59</v>
      </c>
      <c r="U7" s="32" t="s">
        <v>58</v>
      </c>
      <c r="V7" s="32" t="s">
        <v>0</v>
      </c>
      <c r="W7" s="32" t="s">
        <v>1</v>
      </c>
      <c r="X7" s="32" t="s">
        <v>96</v>
      </c>
      <c r="Y7" s="32" t="s">
        <v>97</v>
      </c>
      <c r="Z7" s="32" t="s">
        <v>2</v>
      </c>
      <c r="AA7" s="32" t="s">
        <v>3</v>
      </c>
      <c r="AB7" s="32" t="s">
        <v>98</v>
      </c>
      <c r="AC7" s="3" t="s">
        <v>57</v>
      </c>
      <c r="AD7" s="3" t="s">
        <v>56</v>
      </c>
      <c r="AE7" s="3" t="s">
        <v>55</v>
      </c>
      <c r="AF7" s="3" t="s">
        <v>54</v>
      </c>
      <c r="AG7" s="2" t="s">
        <v>53</v>
      </c>
      <c r="AH7" s="2" t="s">
        <v>53</v>
      </c>
      <c r="AI7" s="15" t="s">
        <v>50</v>
      </c>
      <c r="AJ7" s="15" t="s">
        <v>49</v>
      </c>
      <c r="AK7" s="15" t="s">
        <v>7</v>
      </c>
      <c r="AL7" s="15" t="s">
        <v>6</v>
      </c>
      <c r="AM7" s="15" t="s">
        <v>8</v>
      </c>
      <c r="AN7" s="15" t="s">
        <v>5</v>
      </c>
      <c r="AO7" s="15" t="s">
        <v>48</v>
      </c>
      <c r="AP7" s="15" t="s">
        <v>46</v>
      </c>
      <c r="AQ7" s="15" t="s">
        <v>46</v>
      </c>
      <c r="AR7" s="15" t="s">
        <v>47</v>
      </c>
      <c r="AS7" s="15" t="s">
        <v>46</v>
      </c>
      <c r="AT7" s="15" t="s">
        <v>45</v>
      </c>
      <c r="AU7" s="15" t="s">
        <v>45</v>
      </c>
      <c r="AV7" s="34" t="s">
        <v>44</v>
      </c>
      <c r="AW7" s="35" t="s">
        <v>34</v>
      </c>
      <c r="AX7" s="36" t="s">
        <v>34</v>
      </c>
      <c r="AY7" s="35" t="s">
        <v>43</v>
      </c>
      <c r="AZ7" s="37" t="s">
        <v>52</v>
      </c>
      <c r="BA7" s="32" t="s">
        <v>51</v>
      </c>
      <c r="BB7" s="38" t="s">
        <v>99</v>
      </c>
      <c r="BC7" s="38" t="s">
        <v>100</v>
      </c>
      <c r="BD7" s="38" t="s">
        <v>101</v>
      </c>
      <c r="BE7" s="38" t="s">
        <v>102</v>
      </c>
    </row>
    <row r="8" spans="1:57" s="1" customFormat="1" ht="12">
      <c r="A8" s="28"/>
      <c r="B8" s="29"/>
      <c r="C8" s="30"/>
      <c r="D8" s="31" t="s">
        <v>42</v>
      </c>
      <c r="E8" s="32" t="s">
        <v>41</v>
      </c>
      <c r="F8" s="28" t="s">
        <v>39</v>
      </c>
      <c r="G8" s="28" t="s">
        <v>39</v>
      </c>
      <c r="H8" s="28" t="s">
        <v>39</v>
      </c>
      <c r="I8" s="28" t="s">
        <v>39</v>
      </c>
      <c r="J8" s="28" t="s">
        <v>39</v>
      </c>
      <c r="K8" s="28" t="s">
        <v>39</v>
      </c>
      <c r="L8" s="28" t="s">
        <v>39</v>
      </c>
      <c r="M8" s="28" t="s">
        <v>39</v>
      </c>
      <c r="N8" s="33" t="s">
        <v>39</v>
      </c>
      <c r="O8" s="28" t="s">
        <v>39</v>
      </c>
      <c r="P8" s="28" t="s">
        <v>39</v>
      </c>
      <c r="Q8" s="28" t="s">
        <v>39</v>
      </c>
      <c r="R8" s="28" t="s">
        <v>39</v>
      </c>
      <c r="S8" s="32" t="s">
        <v>40</v>
      </c>
      <c r="T8" s="32" t="s">
        <v>40</v>
      </c>
      <c r="U8" s="32" t="s">
        <v>40</v>
      </c>
      <c r="V8" s="32" t="s">
        <v>40</v>
      </c>
      <c r="W8" s="32" t="s">
        <v>40</v>
      </c>
      <c r="X8" s="32" t="s">
        <v>40</v>
      </c>
      <c r="Y8" s="32" t="s">
        <v>40</v>
      </c>
      <c r="Z8" s="32" t="s">
        <v>40</v>
      </c>
      <c r="AA8" s="32" t="s">
        <v>40</v>
      </c>
      <c r="AB8" s="32" t="s">
        <v>40</v>
      </c>
      <c r="AC8" s="3" t="s">
        <v>39</v>
      </c>
      <c r="AD8" s="3" t="s">
        <v>39</v>
      </c>
      <c r="AE8" s="3" t="s">
        <v>39</v>
      </c>
      <c r="AF8" s="3" t="s">
        <v>39</v>
      </c>
      <c r="AG8" s="2"/>
      <c r="AH8" s="2"/>
      <c r="AI8" s="15" t="s">
        <v>38</v>
      </c>
      <c r="AJ8" s="15" t="s">
        <v>38</v>
      </c>
      <c r="AK8" s="15" t="s">
        <v>38</v>
      </c>
      <c r="AL8" s="15" t="s">
        <v>38</v>
      </c>
      <c r="AM8" s="15" t="s">
        <v>38</v>
      </c>
      <c r="AN8" s="15" t="s">
        <v>38</v>
      </c>
      <c r="AO8" s="15" t="s">
        <v>36</v>
      </c>
      <c r="AP8" s="15"/>
      <c r="AQ8" s="15"/>
      <c r="AR8" s="15"/>
      <c r="AS8" s="15"/>
      <c r="AT8" s="15" t="s">
        <v>37</v>
      </c>
      <c r="AU8" s="15" t="s">
        <v>37</v>
      </c>
      <c r="AV8" s="34" t="s">
        <v>36</v>
      </c>
      <c r="AW8" s="35"/>
      <c r="AX8" s="36"/>
      <c r="AY8" s="35" t="s">
        <v>34</v>
      </c>
      <c r="AZ8" s="39" t="s">
        <v>103</v>
      </c>
      <c r="BA8" s="32" t="s">
        <v>103</v>
      </c>
      <c r="BB8" s="40" t="s">
        <v>35</v>
      </c>
      <c r="BC8" s="29" t="s">
        <v>95</v>
      </c>
      <c r="BD8" s="29" t="s">
        <v>95</v>
      </c>
      <c r="BE8" s="40" t="s">
        <v>104</v>
      </c>
    </row>
    <row r="9" spans="1:57" s="163" customFormat="1" ht="9" thickBot="1">
      <c r="A9" s="147"/>
      <c r="B9" s="148"/>
      <c r="C9" s="149"/>
      <c r="D9" s="150" t="s">
        <v>33</v>
      </c>
      <c r="E9" s="151" t="s">
        <v>32</v>
      </c>
      <c r="F9" s="152" t="s">
        <v>31</v>
      </c>
      <c r="G9" s="152" t="s">
        <v>31</v>
      </c>
      <c r="H9" s="152" t="s">
        <v>31</v>
      </c>
      <c r="I9" s="152" t="s">
        <v>31</v>
      </c>
      <c r="J9" s="152" t="s">
        <v>31</v>
      </c>
      <c r="K9" s="152" t="s">
        <v>31</v>
      </c>
      <c r="L9" s="152" t="s">
        <v>31</v>
      </c>
      <c r="M9" s="152" t="s">
        <v>31</v>
      </c>
      <c r="N9" s="153" t="s">
        <v>31</v>
      </c>
      <c r="O9" s="152" t="s">
        <v>31</v>
      </c>
      <c r="P9" s="152" t="s">
        <v>31</v>
      </c>
      <c r="Q9" s="152" t="s">
        <v>31</v>
      </c>
      <c r="R9" s="152" t="s">
        <v>31</v>
      </c>
      <c r="S9" s="154" t="s">
        <v>31</v>
      </c>
      <c r="T9" s="154" t="s">
        <v>31</v>
      </c>
      <c r="U9" s="154" t="s">
        <v>31</v>
      </c>
      <c r="V9" s="154" t="s">
        <v>31</v>
      </c>
      <c r="W9" s="154" t="s">
        <v>31</v>
      </c>
      <c r="X9" s="154" t="s">
        <v>31</v>
      </c>
      <c r="Y9" s="154" t="s">
        <v>31</v>
      </c>
      <c r="Z9" s="154" t="s">
        <v>31</v>
      </c>
      <c r="AA9" s="154" t="s">
        <v>31</v>
      </c>
      <c r="AB9" s="154" t="s">
        <v>31</v>
      </c>
      <c r="AC9" s="155" t="s">
        <v>30</v>
      </c>
      <c r="AD9" s="155" t="s">
        <v>30</v>
      </c>
      <c r="AE9" s="155" t="s">
        <v>30</v>
      </c>
      <c r="AF9" s="155" t="s">
        <v>30</v>
      </c>
      <c r="AG9" s="156" t="s">
        <v>30</v>
      </c>
      <c r="AH9" s="157" t="s">
        <v>29</v>
      </c>
      <c r="AI9" s="151" t="s">
        <v>28</v>
      </c>
      <c r="AJ9" s="151" t="s">
        <v>28</v>
      </c>
      <c r="AK9" s="151" t="s">
        <v>28</v>
      </c>
      <c r="AL9" s="151" t="s">
        <v>28</v>
      </c>
      <c r="AM9" s="151" t="s">
        <v>28</v>
      </c>
      <c r="AN9" s="151" t="s">
        <v>28</v>
      </c>
      <c r="AO9" s="151" t="s">
        <v>27</v>
      </c>
      <c r="AP9" s="151" t="s">
        <v>26</v>
      </c>
      <c r="AQ9" s="151" t="s">
        <v>25</v>
      </c>
      <c r="AR9" s="158"/>
      <c r="AS9" s="151" t="s">
        <v>24</v>
      </c>
      <c r="AT9" s="151" t="s">
        <v>23</v>
      </c>
      <c r="AU9" s="151" t="s">
        <v>23</v>
      </c>
      <c r="AV9" s="156" t="s">
        <v>22</v>
      </c>
      <c r="AW9" s="159" t="s">
        <v>105</v>
      </c>
      <c r="AX9" s="160" t="s">
        <v>105</v>
      </c>
      <c r="AY9" s="159" t="s">
        <v>105</v>
      </c>
      <c r="AZ9" s="161" t="s">
        <v>106</v>
      </c>
      <c r="BA9" s="154" t="s">
        <v>107</v>
      </c>
      <c r="BB9" s="162" t="s">
        <v>108</v>
      </c>
      <c r="BC9" s="162" t="s">
        <v>109</v>
      </c>
      <c r="BD9" s="162" t="s">
        <v>110</v>
      </c>
      <c r="BE9" s="162" t="s">
        <v>111</v>
      </c>
    </row>
    <row r="10" spans="2:57" s="1" customFormat="1" ht="12.75">
      <c r="B10" s="48"/>
      <c r="C10" s="49" t="s">
        <v>120</v>
      </c>
      <c r="D10" s="54">
        <f>MAX(D$16:D$53)</f>
        <v>0.7476</v>
      </c>
      <c r="E10" s="58">
        <f aca="true" t="shared" si="0" ref="E10:BE10">MAX(E$16:E$53)</f>
        <v>10.1</v>
      </c>
      <c r="F10" s="61">
        <f t="shared" si="0"/>
        <v>108</v>
      </c>
      <c r="G10" s="61">
        <f t="shared" si="0"/>
        <v>131</v>
      </c>
      <c r="H10" s="61">
        <f t="shared" si="0"/>
        <v>138</v>
      </c>
      <c r="I10" s="61">
        <f t="shared" si="0"/>
        <v>145</v>
      </c>
      <c r="J10" s="61">
        <f t="shared" si="0"/>
        <v>152</v>
      </c>
      <c r="K10" s="61">
        <f t="shared" si="0"/>
        <v>156</v>
      </c>
      <c r="L10" s="61">
        <f t="shared" si="0"/>
        <v>182</v>
      </c>
      <c r="M10" s="61">
        <f t="shared" si="0"/>
        <v>227</v>
      </c>
      <c r="N10" s="61">
        <f t="shared" si="0"/>
        <v>258</v>
      </c>
      <c r="O10" s="61">
        <f t="shared" si="0"/>
        <v>293</v>
      </c>
      <c r="P10" s="61">
        <f t="shared" si="0"/>
        <v>334</v>
      </c>
      <c r="Q10" s="61">
        <f t="shared" si="0"/>
        <v>371</v>
      </c>
      <c r="R10" s="61">
        <f t="shared" si="0"/>
        <v>426</v>
      </c>
      <c r="S10" s="60">
        <f t="shared" si="0"/>
        <v>98.1</v>
      </c>
      <c r="T10" s="60">
        <f t="shared" si="0"/>
        <v>1.3</v>
      </c>
      <c r="U10" s="60">
        <f t="shared" si="0"/>
        <v>2.3</v>
      </c>
      <c r="V10" s="60">
        <f t="shared" si="0"/>
        <v>56.5</v>
      </c>
      <c r="W10" s="60">
        <f t="shared" si="0"/>
        <v>66.5</v>
      </c>
      <c r="X10" s="60">
        <f t="shared" si="0"/>
        <v>67.4</v>
      </c>
      <c r="Y10" s="60">
        <f t="shared" si="0"/>
        <v>80.8</v>
      </c>
      <c r="Z10" s="60">
        <f t="shared" si="0"/>
        <v>88.8</v>
      </c>
      <c r="AA10" s="60">
        <f t="shared" si="0"/>
        <v>94.5</v>
      </c>
      <c r="AB10" s="60">
        <f t="shared" si="0"/>
        <v>95.3</v>
      </c>
      <c r="AC10" s="61">
        <f t="shared" si="0"/>
        <v>137</v>
      </c>
      <c r="AD10" s="61">
        <f t="shared" si="0"/>
        <v>140</v>
      </c>
      <c r="AE10" s="61">
        <f t="shared" si="0"/>
        <v>141</v>
      </c>
      <c r="AF10" s="61">
        <f t="shared" si="0"/>
        <v>147</v>
      </c>
      <c r="AG10" s="61">
        <f t="shared" si="0"/>
        <v>1189</v>
      </c>
      <c r="AH10" s="61">
        <f t="shared" si="0"/>
        <v>1133</v>
      </c>
      <c r="AI10" s="54">
        <f t="shared" si="0"/>
        <v>0</v>
      </c>
      <c r="AJ10" s="60">
        <f t="shared" si="0"/>
        <v>16.8</v>
      </c>
      <c r="AK10" s="54">
        <f t="shared" si="0"/>
        <v>0</v>
      </c>
      <c r="AL10" s="54">
        <f t="shared" si="0"/>
        <v>0</v>
      </c>
      <c r="AM10" s="54">
        <f t="shared" si="0"/>
        <v>0</v>
      </c>
      <c r="AN10" s="54">
        <f t="shared" si="0"/>
        <v>0</v>
      </c>
      <c r="AO10" s="61">
        <f t="shared" si="0"/>
        <v>22</v>
      </c>
      <c r="AP10" s="60">
        <f t="shared" si="0"/>
        <v>95.4</v>
      </c>
      <c r="AQ10" s="60">
        <f t="shared" si="0"/>
        <v>84.8</v>
      </c>
      <c r="AR10" s="60">
        <f t="shared" si="0"/>
        <v>89.8</v>
      </c>
      <c r="AS10" s="60">
        <f t="shared" si="0"/>
        <v>88</v>
      </c>
      <c r="AT10" s="60">
        <f t="shared" si="0"/>
        <v>12.2</v>
      </c>
      <c r="AU10" s="60">
        <f t="shared" si="0"/>
        <v>1</v>
      </c>
      <c r="AV10" s="61">
        <f t="shared" si="0"/>
        <v>2788</v>
      </c>
      <c r="AW10" s="58">
        <f t="shared" si="0"/>
        <v>2.13</v>
      </c>
      <c r="AX10" s="56">
        <f t="shared" si="0"/>
        <v>0.058</v>
      </c>
      <c r="AY10" s="58">
        <f t="shared" si="0"/>
        <v>14.27</v>
      </c>
      <c r="AZ10" s="60">
        <f t="shared" si="0"/>
        <v>22.5</v>
      </c>
      <c r="BA10" s="60">
        <f t="shared" si="0"/>
        <v>12.5</v>
      </c>
      <c r="BB10" s="58">
        <f t="shared" si="0"/>
        <v>0.5</v>
      </c>
      <c r="BC10" s="61">
        <f t="shared" si="0"/>
        <v>18824</v>
      </c>
      <c r="BD10" s="61">
        <f t="shared" si="0"/>
        <v>17558</v>
      </c>
      <c r="BE10" s="58">
        <f t="shared" si="0"/>
        <v>14.27</v>
      </c>
    </row>
    <row r="11" spans="2:57" s="1" customFormat="1" ht="12.75">
      <c r="B11" s="48"/>
      <c r="C11" s="50" t="s">
        <v>121</v>
      </c>
      <c r="D11" s="54">
        <f>MIN(D$16:D$53)</f>
        <v>0.7354</v>
      </c>
      <c r="E11" s="58">
        <f aca="true" t="shared" si="1" ref="E11:BE11">MIN(E$16:E$53)</f>
        <v>7</v>
      </c>
      <c r="F11" s="61">
        <f t="shared" si="1"/>
        <v>90</v>
      </c>
      <c r="G11" s="61">
        <f t="shared" si="1"/>
        <v>109</v>
      </c>
      <c r="H11" s="61">
        <f t="shared" si="1"/>
        <v>119</v>
      </c>
      <c r="I11" s="61">
        <f t="shared" si="1"/>
        <v>127</v>
      </c>
      <c r="J11" s="61">
        <f t="shared" si="1"/>
        <v>137</v>
      </c>
      <c r="K11" s="61">
        <f t="shared" si="1"/>
        <v>146</v>
      </c>
      <c r="L11" s="61">
        <f t="shared" si="1"/>
        <v>154</v>
      </c>
      <c r="M11" s="61">
        <f t="shared" si="1"/>
        <v>160</v>
      </c>
      <c r="N11" s="61">
        <f t="shared" si="1"/>
        <v>232</v>
      </c>
      <c r="O11" s="61">
        <f t="shared" si="1"/>
        <v>262</v>
      </c>
      <c r="P11" s="61">
        <f t="shared" si="1"/>
        <v>306</v>
      </c>
      <c r="Q11" s="61">
        <f t="shared" si="1"/>
        <v>334</v>
      </c>
      <c r="R11" s="61">
        <f t="shared" si="1"/>
        <v>388</v>
      </c>
      <c r="S11" s="60">
        <f t="shared" si="1"/>
        <v>96.6</v>
      </c>
      <c r="T11" s="60">
        <f t="shared" si="1"/>
        <v>1</v>
      </c>
      <c r="U11" s="60">
        <f t="shared" si="1"/>
        <v>0.9</v>
      </c>
      <c r="V11" s="60">
        <f t="shared" si="1"/>
        <v>43.1</v>
      </c>
      <c r="W11" s="60">
        <f t="shared" si="1"/>
        <v>53</v>
      </c>
      <c r="X11" s="60">
        <f t="shared" si="1"/>
        <v>55.5</v>
      </c>
      <c r="Y11" s="60">
        <f t="shared" si="1"/>
        <v>72.5</v>
      </c>
      <c r="Z11" s="60">
        <f t="shared" si="1"/>
        <v>82</v>
      </c>
      <c r="AA11" s="60">
        <f t="shared" si="1"/>
        <v>89.2</v>
      </c>
      <c r="AB11" s="60">
        <f t="shared" si="1"/>
        <v>90.9</v>
      </c>
      <c r="AC11" s="61">
        <f t="shared" si="1"/>
        <v>116</v>
      </c>
      <c r="AD11" s="61">
        <f t="shared" si="1"/>
        <v>119</v>
      </c>
      <c r="AE11" s="61">
        <f t="shared" si="1"/>
        <v>120</v>
      </c>
      <c r="AF11" s="61">
        <f t="shared" si="1"/>
        <v>120</v>
      </c>
      <c r="AG11" s="61">
        <f t="shared" si="1"/>
        <v>1003</v>
      </c>
      <c r="AH11" s="61">
        <f t="shared" si="1"/>
        <v>1045</v>
      </c>
      <c r="AI11" s="54">
        <f t="shared" si="1"/>
        <v>0</v>
      </c>
      <c r="AJ11" s="60">
        <f t="shared" si="1"/>
        <v>9.2</v>
      </c>
      <c r="AK11" s="54">
        <f t="shared" si="1"/>
        <v>0</v>
      </c>
      <c r="AL11" s="54">
        <f t="shared" si="1"/>
        <v>0</v>
      </c>
      <c r="AM11" s="54">
        <f t="shared" si="1"/>
        <v>0</v>
      </c>
      <c r="AN11" s="54">
        <f t="shared" si="1"/>
        <v>0</v>
      </c>
      <c r="AO11" s="61">
        <f t="shared" si="1"/>
        <v>2</v>
      </c>
      <c r="AP11" s="60">
        <f t="shared" si="1"/>
        <v>91.6</v>
      </c>
      <c r="AQ11" s="60">
        <f t="shared" si="1"/>
        <v>82.2</v>
      </c>
      <c r="AR11" s="60">
        <f t="shared" si="1"/>
        <v>87</v>
      </c>
      <c r="AS11" s="60">
        <f t="shared" si="1"/>
        <v>86</v>
      </c>
      <c r="AT11" s="60">
        <f t="shared" si="1"/>
        <v>3.8</v>
      </c>
      <c r="AU11" s="60">
        <f t="shared" si="1"/>
        <v>0.2</v>
      </c>
      <c r="AV11" s="61">
        <f t="shared" si="1"/>
        <v>1246</v>
      </c>
      <c r="AW11" s="58">
        <f t="shared" si="1"/>
        <v>1.99</v>
      </c>
      <c r="AX11" s="56">
        <f t="shared" si="1"/>
        <v>0.031</v>
      </c>
      <c r="AY11" s="58">
        <f t="shared" si="1"/>
        <v>13.68</v>
      </c>
      <c r="AZ11" s="60">
        <f t="shared" si="1"/>
        <v>14.8</v>
      </c>
      <c r="BA11" s="60">
        <f t="shared" si="1"/>
        <v>1.8</v>
      </c>
      <c r="BB11" s="58">
        <f t="shared" si="1"/>
        <v>0.03</v>
      </c>
      <c r="BC11" s="61">
        <f t="shared" si="1"/>
        <v>18263</v>
      </c>
      <c r="BD11" s="61">
        <f t="shared" si="1"/>
        <v>16971</v>
      </c>
      <c r="BE11" s="58">
        <f t="shared" si="1"/>
        <v>13.37</v>
      </c>
    </row>
    <row r="12" spans="2:57" s="1" customFormat="1" ht="12.75">
      <c r="B12" s="48"/>
      <c r="C12" s="50" t="s">
        <v>141</v>
      </c>
      <c r="D12" s="54">
        <f>AVERAGE(D$16:D$53)</f>
        <v>0.7412868421052632</v>
      </c>
      <c r="E12" s="58">
        <f aca="true" t="shared" si="2" ref="E12:BE12">AVERAGE(E$16:E$53)</f>
        <v>8.981578947368423</v>
      </c>
      <c r="F12" s="61">
        <f t="shared" si="2"/>
        <v>97.21052631578948</v>
      </c>
      <c r="G12" s="61">
        <f t="shared" si="2"/>
        <v>117.34210526315789</v>
      </c>
      <c r="H12" s="61">
        <f t="shared" si="2"/>
        <v>125.39473684210526</v>
      </c>
      <c r="I12" s="61">
        <f t="shared" si="2"/>
        <v>134.73684210526315</v>
      </c>
      <c r="J12" s="61">
        <f t="shared" si="2"/>
        <v>143.10526315789474</v>
      </c>
      <c r="K12" s="61">
        <f t="shared" si="2"/>
        <v>150.68421052631578</v>
      </c>
      <c r="L12" s="61">
        <f t="shared" si="2"/>
        <v>158.8421052631579</v>
      </c>
      <c r="M12" s="61">
        <f t="shared" si="2"/>
        <v>190.44736842105263</v>
      </c>
      <c r="N12" s="61">
        <f t="shared" si="2"/>
        <v>241.92105263157896</v>
      </c>
      <c r="O12" s="61">
        <f t="shared" si="2"/>
        <v>274.5263157894737</v>
      </c>
      <c r="P12" s="61">
        <f t="shared" si="2"/>
        <v>320.8421052631579</v>
      </c>
      <c r="Q12" s="61">
        <f t="shared" si="2"/>
        <v>354.5</v>
      </c>
      <c r="R12" s="61">
        <f t="shared" si="2"/>
        <v>405.6842105263158</v>
      </c>
      <c r="S12" s="60">
        <f t="shared" si="2"/>
        <v>97.1815789473684</v>
      </c>
      <c r="T12" s="60">
        <f t="shared" si="2"/>
        <v>1.0973684210526322</v>
      </c>
      <c r="U12" s="60">
        <f t="shared" si="2"/>
        <v>1.7210526315789467</v>
      </c>
      <c r="V12" s="60">
        <f t="shared" si="2"/>
        <v>50.60789473684209</v>
      </c>
      <c r="W12" s="60">
        <f t="shared" si="2"/>
        <v>60.08157894736842</v>
      </c>
      <c r="X12" s="60">
        <f t="shared" si="2"/>
        <v>61.76315789473684</v>
      </c>
      <c r="Y12" s="60">
        <f t="shared" si="2"/>
        <v>77.58421052631579</v>
      </c>
      <c r="Z12" s="60">
        <f t="shared" si="2"/>
        <v>85.80000000000001</v>
      </c>
      <c r="AA12" s="60">
        <f t="shared" si="2"/>
        <v>91.67368421052633</v>
      </c>
      <c r="AB12" s="60">
        <f t="shared" si="2"/>
        <v>92.89736842105262</v>
      </c>
      <c r="AC12" s="61">
        <f t="shared" si="2"/>
        <v>122.94736842105263</v>
      </c>
      <c r="AD12" s="61">
        <f t="shared" si="2"/>
        <v>126</v>
      </c>
      <c r="AE12" s="61">
        <f t="shared" si="2"/>
        <v>128.02631578947367</v>
      </c>
      <c r="AF12" s="61">
        <f t="shared" si="2"/>
        <v>129.10526315789474</v>
      </c>
      <c r="AG12" s="61">
        <f t="shared" si="2"/>
        <v>1076.2368421052631</v>
      </c>
      <c r="AH12" s="61">
        <f t="shared" si="2"/>
        <v>1082.4473684210527</v>
      </c>
      <c r="AI12" s="54"/>
      <c r="AJ12" s="60">
        <f t="shared" si="2"/>
        <v>13.036842105263156</v>
      </c>
      <c r="AK12" s="54"/>
      <c r="AL12" s="54"/>
      <c r="AM12" s="54"/>
      <c r="AN12" s="54"/>
      <c r="AO12" s="61">
        <f t="shared" si="2"/>
        <v>14.105263157894736</v>
      </c>
      <c r="AP12" s="60">
        <f t="shared" si="2"/>
        <v>93.49473684210528</v>
      </c>
      <c r="AQ12" s="60">
        <f t="shared" si="2"/>
        <v>83.51578947368418</v>
      </c>
      <c r="AR12" s="60">
        <f t="shared" si="2"/>
        <v>88.51052631578949</v>
      </c>
      <c r="AS12" s="60">
        <f t="shared" si="2"/>
        <v>87.93939393939394</v>
      </c>
      <c r="AT12" s="60">
        <f t="shared" si="2"/>
        <v>6.800000000000001</v>
      </c>
      <c r="AU12" s="60">
        <f t="shared" si="2"/>
        <v>0.4</v>
      </c>
      <c r="AV12" s="61">
        <f t="shared" si="2"/>
        <v>1900.2631578947369</v>
      </c>
      <c r="AW12" s="58">
        <f t="shared" si="2"/>
        <v>2.061315789473684</v>
      </c>
      <c r="AX12" s="56">
        <f t="shared" si="2"/>
        <v>0.04510526315789474</v>
      </c>
      <c r="AY12" s="58">
        <f t="shared" si="2"/>
        <v>13.938421052631575</v>
      </c>
      <c r="AZ12" s="60">
        <f t="shared" si="2"/>
        <v>18.41315789473684</v>
      </c>
      <c r="BA12" s="60">
        <f t="shared" si="2"/>
        <v>8.273684210526312</v>
      </c>
      <c r="BB12" s="58">
        <f t="shared" si="2"/>
        <v>0.20545454545454545</v>
      </c>
      <c r="BC12" s="61">
        <f t="shared" si="2"/>
        <v>18575.63157894737</v>
      </c>
      <c r="BD12" s="61">
        <f t="shared" si="2"/>
        <v>17297</v>
      </c>
      <c r="BE12" s="58">
        <f t="shared" si="2"/>
        <v>13.74263157894737</v>
      </c>
    </row>
    <row r="13" spans="2:57" s="1" customFormat="1" ht="12.75">
      <c r="B13" s="48"/>
      <c r="C13" s="50" t="s">
        <v>122</v>
      </c>
      <c r="D13" s="54">
        <f>STDEV(D$16:D$53)</f>
        <v>0.003182992901693829</v>
      </c>
      <c r="E13" s="58">
        <f aca="true" t="shared" si="3" ref="E13:BE13">STDEV(E$16:E$53)</f>
        <v>1.1760803574213543</v>
      </c>
      <c r="F13" s="60">
        <f t="shared" si="3"/>
        <v>6.295248722033284</v>
      </c>
      <c r="G13" s="60">
        <f t="shared" si="3"/>
        <v>7.577621090687075</v>
      </c>
      <c r="H13" s="60">
        <f t="shared" si="3"/>
        <v>6.871560952860438</v>
      </c>
      <c r="I13" s="60">
        <f t="shared" si="3"/>
        <v>5.707672458482034</v>
      </c>
      <c r="J13" s="60">
        <f t="shared" si="3"/>
        <v>4.689202512063912</v>
      </c>
      <c r="K13" s="60">
        <f t="shared" si="3"/>
        <v>3.297052435932982</v>
      </c>
      <c r="L13" s="60">
        <f t="shared" si="3"/>
        <v>5.5093351528526595</v>
      </c>
      <c r="M13" s="60">
        <f t="shared" si="3"/>
        <v>26.450052233556978</v>
      </c>
      <c r="N13" s="60">
        <f t="shared" si="3"/>
        <v>6.436305717913993</v>
      </c>
      <c r="O13" s="60">
        <f t="shared" si="3"/>
        <v>7.547101975056791</v>
      </c>
      <c r="P13" s="60">
        <f t="shared" si="3"/>
        <v>8.20852001602512</v>
      </c>
      <c r="Q13" s="60">
        <f t="shared" si="3"/>
        <v>9.852287428184765</v>
      </c>
      <c r="R13" s="60">
        <f t="shared" si="3"/>
        <v>9.227178606462642</v>
      </c>
      <c r="S13" s="58">
        <f t="shared" si="3"/>
        <v>0.3169578905938023</v>
      </c>
      <c r="T13" s="58">
        <f t="shared" si="3"/>
        <v>0.06773095465930747</v>
      </c>
      <c r="U13" s="58">
        <f t="shared" si="3"/>
        <v>0.3077010612607596</v>
      </c>
      <c r="V13" s="58">
        <f t="shared" si="3"/>
        <v>3.982215978161946</v>
      </c>
      <c r="W13" s="58">
        <f t="shared" si="3"/>
        <v>4.083576549979785</v>
      </c>
      <c r="X13" s="58">
        <f t="shared" si="3"/>
        <v>3.6527975989260297</v>
      </c>
      <c r="Y13" s="58">
        <f t="shared" si="3"/>
        <v>1.9820173064656748</v>
      </c>
      <c r="Z13" s="58">
        <f t="shared" si="3"/>
        <v>1.7537604385079724</v>
      </c>
      <c r="AA13" s="58">
        <f t="shared" si="3"/>
        <v>1.5534937452402922</v>
      </c>
      <c r="AB13" s="58">
        <f t="shared" si="3"/>
        <v>1.3154974071297172</v>
      </c>
      <c r="AC13" s="60">
        <f t="shared" si="3"/>
        <v>8.026804313188348</v>
      </c>
      <c r="AD13" s="60">
        <f t="shared" si="3"/>
        <v>8.026981526852571</v>
      </c>
      <c r="AE13" s="60">
        <f t="shared" si="3"/>
        <v>7.7998158055357</v>
      </c>
      <c r="AF13" s="60">
        <f t="shared" si="3"/>
        <v>8.314069721519159</v>
      </c>
      <c r="AG13" s="60">
        <f t="shared" si="3"/>
        <v>38.422568122257665</v>
      </c>
      <c r="AH13" s="60">
        <f t="shared" si="3"/>
        <v>27.281017426161792</v>
      </c>
      <c r="AI13" s="54"/>
      <c r="AJ13" s="58">
        <f t="shared" si="3"/>
        <v>1.4306341539693332</v>
      </c>
      <c r="AK13" s="54"/>
      <c r="AL13" s="54"/>
      <c r="AM13" s="54"/>
      <c r="AN13" s="54"/>
      <c r="AO13" s="60">
        <f t="shared" si="3"/>
        <v>4.607804622853464</v>
      </c>
      <c r="AP13" s="58">
        <f t="shared" si="3"/>
        <v>0.7696778436010097</v>
      </c>
      <c r="AQ13" s="58">
        <f t="shared" si="3"/>
        <v>0.6258081546070555</v>
      </c>
      <c r="AR13" s="58">
        <f t="shared" si="3"/>
        <v>0.6003555134518259</v>
      </c>
      <c r="AS13" s="60">
        <f t="shared" si="3"/>
        <v>0.34815531191139565</v>
      </c>
      <c r="AT13" s="58">
        <f t="shared" si="3"/>
        <v>2.065940005931461</v>
      </c>
      <c r="AU13" s="58">
        <f t="shared" si="3"/>
        <v>0.21908902300206654</v>
      </c>
      <c r="AV13" s="60">
        <f t="shared" si="3"/>
        <v>245.63394916898733</v>
      </c>
      <c r="AW13" s="56">
        <f t="shared" si="3"/>
        <v>0.03721167011305901</v>
      </c>
      <c r="AX13" s="54">
        <f t="shared" si="3"/>
        <v>0.0053159091855878035</v>
      </c>
      <c r="AY13" s="56">
        <f t="shared" si="3"/>
        <v>0.11863016151250765</v>
      </c>
      <c r="AZ13" s="58">
        <f t="shared" si="3"/>
        <v>1.9429944920192226</v>
      </c>
      <c r="BA13" s="58">
        <f t="shared" si="3"/>
        <v>2.4161264745093733</v>
      </c>
      <c r="BB13" s="56">
        <f t="shared" si="3"/>
        <v>0.1739657128978848</v>
      </c>
      <c r="BC13" s="60">
        <f t="shared" si="3"/>
        <v>158.02538844063275</v>
      </c>
      <c r="BD13" s="60">
        <f t="shared" si="3"/>
        <v>153.98015745182525</v>
      </c>
      <c r="BE13" s="56">
        <f t="shared" si="3"/>
        <v>0.22327964790726132</v>
      </c>
    </row>
    <row r="14" spans="2:57" s="1" customFormat="1" ht="12.75">
      <c r="B14" s="48"/>
      <c r="C14" s="50" t="s">
        <v>118</v>
      </c>
      <c r="D14" s="54">
        <f>KURT(D$16:D$53)</f>
        <v>-0.7872041688780054</v>
      </c>
      <c r="E14" s="58">
        <f aca="true" t="shared" si="4" ref="E14:BE14">KURT(E$16:E$53)</f>
        <v>-1.2417928396836473</v>
      </c>
      <c r="F14" s="58">
        <f t="shared" si="4"/>
        <v>-1.124036619286124</v>
      </c>
      <c r="G14" s="58">
        <f t="shared" si="4"/>
        <v>-1.217373571568804</v>
      </c>
      <c r="H14" s="58">
        <f t="shared" si="4"/>
        <v>-1.1927891652948777</v>
      </c>
      <c r="I14" s="58">
        <f t="shared" si="4"/>
        <v>-1.1225874064520167</v>
      </c>
      <c r="J14" s="58">
        <f t="shared" si="4"/>
        <v>-1.091022445561879</v>
      </c>
      <c r="K14" s="58">
        <f t="shared" si="4"/>
        <v>-1.1784422859138632</v>
      </c>
      <c r="L14" s="58">
        <f t="shared" si="4"/>
        <v>7.786690780828183</v>
      </c>
      <c r="M14" s="58">
        <f t="shared" si="4"/>
        <v>-1.826718000884439</v>
      </c>
      <c r="N14" s="58">
        <f t="shared" si="4"/>
        <v>-0.5783138840525917</v>
      </c>
      <c r="O14" s="58">
        <f t="shared" si="4"/>
        <v>-0.6164957648619738</v>
      </c>
      <c r="P14" s="58">
        <f t="shared" si="4"/>
        <v>-1.0141688666147295</v>
      </c>
      <c r="Q14" s="58">
        <f t="shared" si="4"/>
        <v>-0.8932390360161686</v>
      </c>
      <c r="R14" s="58">
        <f t="shared" si="4"/>
        <v>-0.6687891639775714</v>
      </c>
      <c r="S14" s="56">
        <f t="shared" si="4"/>
        <v>1.0875547402081347</v>
      </c>
      <c r="T14" s="56">
        <f t="shared" si="4"/>
        <v>1.2111537253083888</v>
      </c>
      <c r="U14" s="56">
        <f t="shared" si="4"/>
        <v>0.7422445276281291</v>
      </c>
      <c r="V14" s="56">
        <f t="shared" si="4"/>
        <v>-1.1434584406751518</v>
      </c>
      <c r="W14" s="56">
        <f t="shared" si="4"/>
        <v>-1.4315883772809879</v>
      </c>
      <c r="X14" s="56">
        <f t="shared" si="4"/>
        <v>-1.4068898101123033</v>
      </c>
      <c r="Y14" s="56">
        <f t="shared" si="4"/>
        <v>-0.3620195904545609</v>
      </c>
      <c r="Z14" s="56">
        <f t="shared" si="4"/>
        <v>-0.8435735475654349</v>
      </c>
      <c r="AA14" s="56">
        <f t="shared" si="4"/>
        <v>-1.1805588225220305</v>
      </c>
      <c r="AB14" s="56">
        <f t="shared" si="4"/>
        <v>-1.1445273245679908</v>
      </c>
      <c r="AC14" s="56">
        <f t="shared" si="4"/>
        <v>-1.1708212539542338</v>
      </c>
      <c r="AD14" s="56">
        <f t="shared" si="4"/>
        <v>-1.195157473601574</v>
      </c>
      <c r="AE14" s="56">
        <f t="shared" si="4"/>
        <v>-1.2582834789833952</v>
      </c>
      <c r="AF14" s="56">
        <f t="shared" si="4"/>
        <v>-0.9004557083505085</v>
      </c>
      <c r="AG14" s="56">
        <f t="shared" si="4"/>
        <v>0.8265299014934575</v>
      </c>
      <c r="AH14" s="56">
        <f t="shared" si="4"/>
        <v>-1.185747165742404</v>
      </c>
      <c r="AI14" s="54"/>
      <c r="AJ14" s="56">
        <f t="shared" si="4"/>
        <v>2.1086930536748394</v>
      </c>
      <c r="AK14" s="54"/>
      <c r="AL14" s="54"/>
      <c r="AM14" s="54"/>
      <c r="AN14" s="54"/>
      <c r="AO14" s="56">
        <f t="shared" si="4"/>
        <v>-0.21348004374353735</v>
      </c>
      <c r="AP14" s="56">
        <f t="shared" si="4"/>
        <v>1.3842612712285964</v>
      </c>
      <c r="AQ14" s="56">
        <f t="shared" si="4"/>
        <v>-0.5699647316047924</v>
      </c>
      <c r="AR14" s="56">
        <f t="shared" si="4"/>
        <v>1.0061682796113507</v>
      </c>
      <c r="AS14" s="56"/>
      <c r="AT14" s="56">
        <f t="shared" si="4"/>
        <v>0.32665676738694005</v>
      </c>
      <c r="AU14" s="56">
        <f t="shared" si="4"/>
        <v>1.5570175438596485</v>
      </c>
      <c r="AV14" s="56">
        <f t="shared" si="4"/>
        <v>4.763007397853682</v>
      </c>
      <c r="AW14" s="56">
        <f t="shared" si="4"/>
        <v>-0.8071802219028656</v>
      </c>
      <c r="AX14" s="56">
        <f t="shared" si="4"/>
        <v>1.5459104572061397</v>
      </c>
      <c r="AY14" s="56">
        <f t="shared" si="4"/>
        <v>1.0816838707808731</v>
      </c>
      <c r="AZ14" s="56">
        <f t="shared" si="4"/>
        <v>-0.55267925744911</v>
      </c>
      <c r="BA14" s="56">
        <f t="shared" si="4"/>
        <v>0.15753066124200066</v>
      </c>
      <c r="BB14" s="56">
        <f t="shared" si="4"/>
        <v>-1.3995301611610111</v>
      </c>
      <c r="BC14" s="56">
        <f t="shared" si="4"/>
        <v>-0.17976893235695846</v>
      </c>
      <c r="BD14" s="56">
        <f t="shared" si="4"/>
        <v>0.31723174429006473</v>
      </c>
      <c r="BE14" s="56">
        <f t="shared" si="4"/>
        <v>0.33279871580860254</v>
      </c>
    </row>
    <row r="15" spans="2:57" s="51" customFormat="1" ht="13.5" thickBot="1">
      <c r="B15" s="52"/>
      <c r="C15" s="53" t="s">
        <v>119</v>
      </c>
      <c r="D15" s="55">
        <f>SKEW(D$16:D$53)</f>
        <v>0.027406801673456646</v>
      </c>
      <c r="E15" s="59">
        <f aca="true" t="shared" si="5" ref="E15:BE15">SKEW(E$16:E$53)</f>
        <v>-0.7876902571451004</v>
      </c>
      <c r="F15" s="59">
        <f t="shared" si="5"/>
        <v>0.7622137218073483</v>
      </c>
      <c r="G15" s="59">
        <f t="shared" si="5"/>
        <v>0.7551282361649642</v>
      </c>
      <c r="H15" s="59">
        <f t="shared" si="5"/>
        <v>0.7540244865880945</v>
      </c>
      <c r="I15" s="59">
        <f t="shared" si="5"/>
        <v>0.6582484135116354</v>
      </c>
      <c r="J15" s="59">
        <f t="shared" si="5"/>
        <v>0.574127094658533</v>
      </c>
      <c r="K15" s="59">
        <f t="shared" si="5"/>
        <v>0.5287199223347545</v>
      </c>
      <c r="L15" s="59">
        <f t="shared" si="5"/>
        <v>2.464524091387778</v>
      </c>
      <c r="M15" s="59">
        <f t="shared" si="5"/>
        <v>0.20221036195987638</v>
      </c>
      <c r="N15" s="59">
        <f t="shared" si="5"/>
        <v>0.26449967620139225</v>
      </c>
      <c r="O15" s="59">
        <f t="shared" si="5"/>
        <v>0.33400611138408937</v>
      </c>
      <c r="P15" s="59">
        <f t="shared" si="5"/>
        <v>-0.23092192207617637</v>
      </c>
      <c r="Q15" s="59">
        <f t="shared" si="5"/>
        <v>-0.1901727737190296</v>
      </c>
      <c r="R15" s="59">
        <f t="shared" si="5"/>
        <v>-0.10053108921393801</v>
      </c>
      <c r="S15" s="57">
        <f t="shared" si="5"/>
        <v>0.7639215827622795</v>
      </c>
      <c r="T15" s="57">
        <f t="shared" si="5"/>
        <v>0.5821787799411005</v>
      </c>
      <c r="U15" s="57">
        <f t="shared" si="5"/>
        <v>-0.5558272861736935</v>
      </c>
      <c r="V15" s="57">
        <f t="shared" si="5"/>
        <v>-0.5183467965250893</v>
      </c>
      <c r="W15" s="57">
        <f t="shared" si="5"/>
        <v>-0.32693379173114656</v>
      </c>
      <c r="X15" s="57">
        <f t="shared" si="5"/>
        <v>-0.3527649182913951</v>
      </c>
      <c r="Y15" s="57">
        <f t="shared" si="5"/>
        <v>-0.2832532389730049</v>
      </c>
      <c r="Z15" s="57">
        <f t="shared" si="5"/>
        <v>-0.012725187429860636</v>
      </c>
      <c r="AA15" s="57">
        <f t="shared" si="5"/>
        <v>0.17282633969059386</v>
      </c>
      <c r="AB15" s="57">
        <f t="shared" si="5"/>
        <v>0.11933292907485772</v>
      </c>
      <c r="AC15" s="57">
        <f t="shared" si="5"/>
        <v>0.8368520092720848</v>
      </c>
      <c r="AD15" s="57">
        <f t="shared" si="5"/>
        <v>0.8161442099659408</v>
      </c>
      <c r="AE15" s="57">
        <f t="shared" si="5"/>
        <v>0.7739553613606804</v>
      </c>
      <c r="AF15" s="57">
        <f t="shared" si="5"/>
        <v>0.8012166497829408</v>
      </c>
      <c r="AG15" s="57">
        <f t="shared" si="5"/>
        <v>0.5464662298790707</v>
      </c>
      <c r="AH15" s="57">
        <f t="shared" si="5"/>
        <v>0.5589077052683696</v>
      </c>
      <c r="AI15" s="55"/>
      <c r="AJ15" s="57">
        <f t="shared" si="5"/>
        <v>-0.44024697943437874</v>
      </c>
      <c r="AK15" s="55"/>
      <c r="AL15" s="55"/>
      <c r="AM15" s="55"/>
      <c r="AN15" s="55"/>
      <c r="AO15" s="57">
        <f t="shared" si="5"/>
        <v>-0.3861225507978854</v>
      </c>
      <c r="AP15" s="57">
        <f t="shared" si="5"/>
        <v>-0.10948814353615013</v>
      </c>
      <c r="AQ15" s="57">
        <f t="shared" si="5"/>
        <v>-0.020549727323331893</v>
      </c>
      <c r="AR15" s="57">
        <f t="shared" si="5"/>
        <v>-0.43549721374804123</v>
      </c>
      <c r="AS15" s="57"/>
      <c r="AT15" s="57">
        <f t="shared" si="5"/>
        <v>0.9094285003357621</v>
      </c>
      <c r="AU15" s="57">
        <f t="shared" si="5"/>
        <v>1.2612032574132108</v>
      </c>
      <c r="AV15" s="57">
        <f t="shared" si="5"/>
        <v>0.8804121279820826</v>
      </c>
      <c r="AW15" s="57">
        <f t="shared" si="5"/>
        <v>-0.09264192526373416</v>
      </c>
      <c r="AX15" s="57">
        <f t="shared" si="5"/>
        <v>-0.3753043285710802</v>
      </c>
      <c r="AY15" s="57">
        <f t="shared" si="5"/>
        <v>0.5660717767143382</v>
      </c>
      <c r="AZ15" s="57">
        <f t="shared" si="5"/>
        <v>0.15839741447408565</v>
      </c>
      <c r="BA15" s="57">
        <f t="shared" si="5"/>
        <v>-0.24374363483570297</v>
      </c>
      <c r="BB15" s="57">
        <f t="shared" si="5"/>
        <v>0.5055578706229171</v>
      </c>
      <c r="BC15" s="57">
        <f t="shared" si="5"/>
        <v>-0.47829645288171047</v>
      </c>
      <c r="BD15" s="57">
        <f t="shared" si="5"/>
        <v>-0.561478557530976</v>
      </c>
      <c r="BE15" s="57">
        <f t="shared" si="5"/>
        <v>0.4576154752193221</v>
      </c>
    </row>
    <row r="16" spans="1:57" ht="15" customHeight="1">
      <c r="A16" s="93" t="s">
        <v>12</v>
      </c>
      <c r="B16" s="93" t="s">
        <v>113</v>
      </c>
      <c r="C16" s="93"/>
      <c r="D16" s="94">
        <v>0.7476</v>
      </c>
      <c r="E16" s="95">
        <v>8.8</v>
      </c>
      <c r="F16" s="96">
        <v>98</v>
      </c>
      <c r="G16" s="96">
        <v>117</v>
      </c>
      <c r="H16" s="96">
        <v>126</v>
      </c>
      <c r="I16" s="96">
        <v>137</v>
      </c>
      <c r="J16" s="96">
        <v>146</v>
      </c>
      <c r="K16" s="96">
        <v>154</v>
      </c>
      <c r="L16" s="96">
        <v>160</v>
      </c>
      <c r="M16" s="96">
        <v>165</v>
      </c>
      <c r="N16" s="96">
        <v>244</v>
      </c>
      <c r="O16" s="96">
        <v>273</v>
      </c>
      <c r="P16" s="96">
        <v>318</v>
      </c>
      <c r="Q16" s="96">
        <v>351</v>
      </c>
      <c r="R16" s="96">
        <v>391</v>
      </c>
      <c r="S16" s="95">
        <v>96.9</v>
      </c>
      <c r="T16" s="95">
        <v>1.1</v>
      </c>
      <c r="U16" s="95">
        <v>2</v>
      </c>
      <c r="V16" s="95">
        <v>45.5</v>
      </c>
      <c r="W16" s="95">
        <v>63.9</v>
      </c>
      <c r="X16" s="95">
        <v>64.7</v>
      </c>
      <c r="Y16" s="95">
        <v>76.8</v>
      </c>
      <c r="Z16" s="95">
        <v>85.4</v>
      </c>
      <c r="AA16" s="95">
        <v>91.7</v>
      </c>
      <c r="AB16" s="95">
        <v>92.9</v>
      </c>
      <c r="AC16" s="96">
        <v>124</v>
      </c>
      <c r="AD16" s="96">
        <v>127</v>
      </c>
      <c r="AE16" s="96">
        <v>129</v>
      </c>
      <c r="AF16" s="96">
        <v>128</v>
      </c>
      <c r="AG16" s="96">
        <v>1189</v>
      </c>
      <c r="AH16" s="96">
        <v>1111</v>
      </c>
      <c r="AI16" s="95" t="s">
        <v>9</v>
      </c>
      <c r="AJ16" s="96">
        <v>16.8</v>
      </c>
      <c r="AK16" s="95" t="s">
        <v>9</v>
      </c>
      <c r="AL16" s="95" t="s">
        <v>9</v>
      </c>
      <c r="AM16" s="95" t="s">
        <v>9</v>
      </c>
      <c r="AN16" s="95" t="s">
        <v>9</v>
      </c>
      <c r="AO16" s="96">
        <v>20</v>
      </c>
      <c r="AP16" s="95">
        <v>95.1</v>
      </c>
      <c r="AQ16" s="95">
        <v>83.5</v>
      </c>
      <c r="AR16" s="95">
        <v>89.3</v>
      </c>
      <c r="AS16" s="95" t="s">
        <v>158</v>
      </c>
      <c r="AT16" s="95">
        <v>5.6</v>
      </c>
      <c r="AU16" s="95">
        <v>0.2</v>
      </c>
      <c r="AV16" s="96">
        <v>2788</v>
      </c>
      <c r="AW16" s="97">
        <v>2.06</v>
      </c>
      <c r="AX16" s="98">
        <v>0.058</v>
      </c>
      <c r="AY16" s="97">
        <v>13.68</v>
      </c>
      <c r="AZ16" s="95">
        <v>17.7</v>
      </c>
      <c r="BA16" s="95">
        <v>9.2</v>
      </c>
      <c r="BB16" s="97">
        <v>0.11</v>
      </c>
      <c r="BC16" s="96">
        <v>18416</v>
      </c>
      <c r="BD16" s="96">
        <v>17212</v>
      </c>
      <c r="BE16" s="97">
        <v>13.59</v>
      </c>
    </row>
    <row r="17" spans="1:57" ht="15" customHeight="1">
      <c r="A17" s="41" t="s">
        <v>13</v>
      </c>
      <c r="B17" s="41" t="s">
        <v>113</v>
      </c>
      <c r="C17" s="41"/>
      <c r="D17" s="43">
        <v>0.7454</v>
      </c>
      <c r="E17" s="44">
        <v>7.3</v>
      </c>
      <c r="F17" s="1">
        <v>106</v>
      </c>
      <c r="G17" s="1">
        <v>128</v>
      </c>
      <c r="H17" s="1">
        <v>136</v>
      </c>
      <c r="I17" s="1">
        <v>144</v>
      </c>
      <c r="J17" s="1">
        <v>151</v>
      </c>
      <c r="K17" s="1">
        <v>156</v>
      </c>
      <c r="L17" s="1">
        <v>161</v>
      </c>
      <c r="M17" s="1">
        <v>221</v>
      </c>
      <c r="N17" s="1">
        <v>248</v>
      </c>
      <c r="O17" s="1">
        <v>279</v>
      </c>
      <c r="P17" s="1">
        <v>329</v>
      </c>
      <c r="Q17" s="1">
        <v>364</v>
      </c>
      <c r="R17" s="1">
        <v>413</v>
      </c>
      <c r="S17" s="44">
        <v>97.1</v>
      </c>
      <c r="T17" s="44">
        <v>1.1</v>
      </c>
      <c r="U17" s="44">
        <v>1.8</v>
      </c>
      <c r="V17" s="44">
        <v>43.1</v>
      </c>
      <c r="W17" s="44">
        <v>56.4</v>
      </c>
      <c r="X17" s="44">
        <v>58.1</v>
      </c>
      <c r="Y17" s="44">
        <v>76.5</v>
      </c>
      <c r="Z17" s="44">
        <v>84.7</v>
      </c>
      <c r="AA17" s="44">
        <v>90.3</v>
      </c>
      <c r="AB17" s="44">
        <v>92.1</v>
      </c>
      <c r="AC17" s="1">
        <v>135</v>
      </c>
      <c r="AD17" s="1">
        <v>138</v>
      </c>
      <c r="AE17" s="1">
        <v>139</v>
      </c>
      <c r="AF17" s="1">
        <v>137</v>
      </c>
      <c r="AG17" s="1">
        <v>1143</v>
      </c>
      <c r="AH17" s="1">
        <v>1123</v>
      </c>
      <c r="AI17" s="44" t="s">
        <v>9</v>
      </c>
      <c r="AJ17" s="47">
        <v>14.5</v>
      </c>
      <c r="AK17" s="44" t="s">
        <v>9</v>
      </c>
      <c r="AL17" s="44" t="s">
        <v>9</v>
      </c>
      <c r="AM17" s="44" t="s">
        <v>9</v>
      </c>
      <c r="AN17" s="44" t="s">
        <v>9</v>
      </c>
      <c r="AO17" s="1">
        <v>13</v>
      </c>
      <c r="AP17" s="44">
        <v>94.4</v>
      </c>
      <c r="AQ17" s="44">
        <v>84.8</v>
      </c>
      <c r="AR17" s="44">
        <v>89.6</v>
      </c>
      <c r="AS17" s="44">
        <v>88</v>
      </c>
      <c r="AT17" s="44">
        <v>7.2</v>
      </c>
      <c r="AU17" s="44">
        <v>0.6</v>
      </c>
      <c r="AV17" s="1">
        <v>2043</v>
      </c>
      <c r="AW17" s="45">
        <v>2.08</v>
      </c>
      <c r="AX17" s="46">
        <v>0.05</v>
      </c>
      <c r="AY17" s="45">
        <v>13.86</v>
      </c>
      <c r="AZ17" s="44">
        <v>17.6</v>
      </c>
      <c r="BA17" s="44">
        <v>5.3</v>
      </c>
      <c r="BB17" s="45">
        <v>0.05</v>
      </c>
      <c r="BC17" s="1">
        <v>18493</v>
      </c>
      <c r="BD17" s="1">
        <v>17212</v>
      </c>
      <c r="BE17" s="45">
        <v>14.03</v>
      </c>
    </row>
    <row r="18" spans="1:57" ht="15" customHeight="1">
      <c r="A18" s="41" t="s">
        <v>13</v>
      </c>
      <c r="B18" s="41" t="s">
        <v>113</v>
      </c>
      <c r="C18" s="41"/>
      <c r="D18" s="43">
        <v>0.7444</v>
      </c>
      <c r="E18" s="44">
        <v>7.3</v>
      </c>
      <c r="F18" s="1">
        <v>108</v>
      </c>
      <c r="G18" s="1">
        <v>128</v>
      </c>
      <c r="H18" s="1">
        <v>135</v>
      </c>
      <c r="I18" s="1">
        <v>143</v>
      </c>
      <c r="J18" s="1">
        <v>150</v>
      </c>
      <c r="K18" s="1">
        <v>156</v>
      </c>
      <c r="L18" s="1">
        <v>164</v>
      </c>
      <c r="M18" s="1">
        <v>225</v>
      </c>
      <c r="N18" s="1">
        <v>249</v>
      </c>
      <c r="O18" s="1">
        <v>281</v>
      </c>
      <c r="P18" s="1">
        <v>332</v>
      </c>
      <c r="Q18" s="1">
        <v>368</v>
      </c>
      <c r="R18" s="1">
        <v>415</v>
      </c>
      <c r="S18" s="44">
        <v>97.1</v>
      </c>
      <c r="T18" s="44">
        <v>1.1</v>
      </c>
      <c r="U18" s="44">
        <v>1.8</v>
      </c>
      <c r="V18" s="44">
        <v>45.1</v>
      </c>
      <c r="W18" s="44">
        <v>54.5</v>
      </c>
      <c r="X18" s="44">
        <v>56.5</v>
      </c>
      <c r="Y18" s="44">
        <v>75.7</v>
      </c>
      <c r="Z18" s="44">
        <v>84.2</v>
      </c>
      <c r="AA18" s="44">
        <v>89.6</v>
      </c>
      <c r="AB18" s="44">
        <v>91.2</v>
      </c>
      <c r="AC18" s="1">
        <v>135</v>
      </c>
      <c r="AD18" s="1">
        <v>138</v>
      </c>
      <c r="AE18" s="1">
        <v>140</v>
      </c>
      <c r="AF18" s="1">
        <v>140</v>
      </c>
      <c r="AG18" s="1">
        <v>1098</v>
      </c>
      <c r="AH18" s="1">
        <v>1118</v>
      </c>
      <c r="AI18" s="44" t="s">
        <v>9</v>
      </c>
      <c r="AJ18" s="47">
        <v>12.4</v>
      </c>
      <c r="AK18" s="44" t="s">
        <v>9</v>
      </c>
      <c r="AL18" s="44" t="s">
        <v>9</v>
      </c>
      <c r="AM18" s="44" t="s">
        <v>9</v>
      </c>
      <c r="AN18" s="44" t="s">
        <v>9</v>
      </c>
      <c r="AO18" s="1">
        <v>10</v>
      </c>
      <c r="AP18" s="44">
        <v>93.4</v>
      </c>
      <c r="AQ18" s="44">
        <v>84.4</v>
      </c>
      <c r="AR18" s="44">
        <v>88.9</v>
      </c>
      <c r="AS18" s="44">
        <v>88</v>
      </c>
      <c r="AT18" s="44">
        <v>6.4</v>
      </c>
      <c r="AU18" s="44" t="s">
        <v>11</v>
      </c>
      <c r="AV18" s="1">
        <v>1802</v>
      </c>
      <c r="AW18" s="45">
        <v>2.07</v>
      </c>
      <c r="AX18" s="46">
        <v>0.043</v>
      </c>
      <c r="AY18" s="45">
        <v>14</v>
      </c>
      <c r="AZ18" s="44">
        <v>17</v>
      </c>
      <c r="BA18" s="44">
        <v>5</v>
      </c>
      <c r="BB18" s="45">
        <v>0.04</v>
      </c>
      <c r="BC18" s="1" t="s">
        <v>10</v>
      </c>
      <c r="BD18" s="1" t="s">
        <v>10</v>
      </c>
      <c r="BE18" s="45" t="s">
        <v>10</v>
      </c>
    </row>
    <row r="19" spans="1:57" ht="15" customHeight="1">
      <c r="A19" s="41" t="s">
        <v>13</v>
      </c>
      <c r="B19" s="41" t="s">
        <v>113</v>
      </c>
      <c r="C19" s="41"/>
      <c r="D19" s="43">
        <v>0.7423</v>
      </c>
      <c r="E19" s="44">
        <v>7.3</v>
      </c>
      <c r="F19" s="1">
        <v>105</v>
      </c>
      <c r="G19" s="1">
        <v>128</v>
      </c>
      <c r="H19" s="1">
        <v>135</v>
      </c>
      <c r="I19" s="1">
        <v>143</v>
      </c>
      <c r="J19" s="1">
        <v>150</v>
      </c>
      <c r="K19" s="1">
        <v>156</v>
      </c>
      <c r="L19" s="1">
        <v>163</v>
      </c>
      <c r="M19" s="1">
        <v>225</v>
      </c>
      <c r="N19" s="1">
        <v>250</v>
      </c>
      <c r="O19" s="1">
        <v>282</v>
      </c>
      <c r="P19" s="1">
        <v>334</v>
      </c>
      <c r="Q19" s="1">
        <v>371</v>
      </c>
      <c r="R19" s="1">
        <v>414</v>
      </c>
      <c r="S19" s="44">
        <v>97.1</v>
      </c>
      <c r="T19" s="44">
        <v>1.3</v>
      </c>
      <c r="U19" s="44">
        <v>1.6</v>
      </c>
      <c r="V19" s="44">
        <v>44.5</v>
      </c>
      <c r="W19" s="44">
        <v>54.3</v>
      </c>
      <c r="X19" s="44">
        <v>56.2</v>
      </c>
      <c r="Y19" s="44">
        <v>75.5</v>
      </c>
      <c r="Z19" s="44">
        <v>83.8</v>
      </c>
      <c r="AA19" s="44">
        <v>89.2</v>
      </c>
      <c r="AB19" s="44">
        <v>91.3</v>
      </c>
      <c r="AC19" s="1">
        <v>135</v>
      </c>
      <c r="AD19" s="1">
        <v>138</v>
      </c>
      <c r="AE19" s="1">
        <v>139</v>
      </c>
      <c r="AF19" s="1">
        <v>139</v>
      </c>
      <c r="AG19" s="1">
        <v>1117</v>
      </c>
      <c r="AH19" s="1">
        <v>1124</v>
      </c>
      <c r="AI19" s="44" t="s">
        <v>9</v>
      </c>
      <c r="AJ19" s="47">
        <v>13.2</v>
      </c>
      <c r="AK19" s="44" t="s">
        <v>9</v>
      </c>
      <c r="AL19" s="44" t="s">
        <v>9</v>
      </c>
      <c r="AM19" s="44" t="s">
        <v>9</v>
      </c>
      <c r="AN19" s="44" t="s">
        <v>9</v>
      </c>
      <c r="AO19" s="1">
        <v>14</v>
      </c>
      <c r="AP19" s="44">
        <v>93.2</v>
      </c>
      <c r="AQ19" s="44">
        <v>84.6</v>
      </c>
      <c r="AR19" s="44">
        <v>88.9</v>
      </c>
      <c r="AS19" s="44">
        <v>88</v>
      </c>
      <c r="AT19" s="44">
        <v>7</v>
      </c>
      <c r="AU19" s="44" t="s">
        <v>11</v>
      </c>
      <c r="AV19" s="1">
        <v>1893</v>
      </c>
      <c r="AW19" s="45">
        <v>2.1</v>
      </c>
      <c r="AX19" s="46">
        <v>0.046</v>
      </c>
      <c r="AY19" s="45">
        <v>13.98</v>
      </c>
      <c r="AZ19" s="44">
        <v>15</v>
      </c>
      <c r="BA19" s="44">
        <v>5.2</v>
      </c>
      <c r="BB19" s="45">
        <v>0.06</v>
      </c>
      <c r="BC19" s="1">
        <v>18690</v>
      </c>
      <c r="BD19" s="1">
        <v>17391</v>
      </c>
      <c r="BE19" s="45">
        <v>14.27</v>
      </c>
    </row>
    <row r="20" spans="1:57" ht="15" customHeight="1">
      <c r="A20" s="41" t="s">
        <v>14</v>
      </c>
      <c r="B20" s="41" t="s">
        <v>113</v>
      </c>
      <c r="C20" s="41"/>
      <c r="D20" s="43">
        <v>0.7393</v>
      </c>
      <c r="E20" s="44">
        <v>10</v>
      </c>
      <c r="F20" s="1">
        <v>91</v>
      </c>
      <c r="G20" s="1">
        <v>111</v>
      </c>
      <c r="H20" s="1">
        <v>119</v>
      </c>
      <c r="I20" s="1">
        <v>130</v>
      </c>
      <c r="J20" s="1">
        <v>139</v>
      </c>
      <c r="K20" s="1">
        <v>148</v>
      </c>
      <c r="L20" s="1">
        <v>155</v>
      </c>
      <c r="M20" s="1">
        <v>166</v>
      </c>
      <c r="N20" s="1">
        <v>243</v>
      </c>
      <c r="O20" s="1">
        <v>282</v>
      </c>
      <c r="P20" s="1">
        <v>325</v>
      </c>
      <c r="Q20" s="1">
        <v>366</v>
      </c>
      <c r="R20" s="1">
        <v>418</v>
      </c>
      <c r="S20" s="44">
        <v>97.4</v>
      </c>
      <c r="T20" s="44">
        <v>1</v>
      </c>
      <c r="U20" s="44">
        <v>1.6</v>
      </c>
      <c r="V20" s="44">
        <v>54.5</v>
      </c>
      <c r="W20" s="44">
        <v>62.8</v>
      </c>
      <c r="X20" s="44">
        <v>63.9</v>
      </c>
      <c r="Y20" s="44">
        <v>76.8</v>
      </c>
      <c r="Z20" s="44">
        <v>84.4</v>
      </c>
      <c r="AA20" s="44">
        <v>90.6</v>
      </c>
      <c r="AB20" s="44">
        <v>91.6</v>
      </c>
      <c r="AC20" s="1">
        <v>117</v>
      </c>
      <c r="AD20" s="1">
        <v>120</v>
      </c>
      <c r="AE20" s="1">
        <v>121</v>
      </c>
      <c r="AF20" s="1">
        <v>121</v>
      </c>
      <c r="AG20" s="1">
        <v>1063</v>
      </c>
      <c r="AH20" s="1">
        <v>1068</v>
      </c>
      <c r="AI20" s="44" t="s">
        <v>9</v>
      </c>
      <c r="AJ20" s="47">
        <v>13.3</v>
      </c>
      <c r="AK20" s="44" t="s">
        <v>9</v>
      </c>
      <c r="AL20" s="44" t="s">
        <v>9</v>
      </c>
      <c r="AM20" s="44" t="s">
        <v>9</v>
      </c>
      <c r="AN20" s="44" t="s">
        <v>9</v>
      </c>
      <c r="AO20" s="1">
        <v>17</v>
      </c>
      <c r="AP20" s="44">
        <v>93.8</v>
      </c>
      <c r="AQ20" s="44">
        <v>83.8</v>
      </c>
      <c r="AR20" s="44">
        <v>88.8</v>
      </c>
      <c r="AS20" s="44">
        <v>88</v>
      </c>
      <c r="AT20" s="44">
        <v>8.2</v>
      </c>
      <c r="AU20" s="44">
        <v>1</v>
      </c>
      <c r="AV20" s="1">
        <v>1882</v>
      </c>
      <c r="AW20" s="45">
        <v>2.06</v>
      </c>
      <c r="AX20" s="46">
        <v>0.046</v>
      </c>
      <c r="AY20" s="45">
        <v>13.92</v>
      </c>
      <c r="AZ20" s="44">
        <v>18.8</v>
      </c>
      <c r="BA20" s="44">
        <v>8.8</v>
      </c>
      <c r="BB20" s="45" t="s">
        <v>112</v>
      </c>
      <c r="BC20" s="1">
        <v>18550</v>
      </c>
      <c r="BD20" s="1">
        <v>17273</v>
      </c>
      <c r="BE20" s="45">
        <v>13.56</v>
      </c>
    </row>
    <row r="21" spans="1:57" ht="15" customHeight="1">
      <c r="A21" s="41" t="s">
        <v>14</v>
      </c>
      <c r="B21" s="41" t="s">
        <v>113</v>
      </c>
      <c r="C21" s="41"/>
      <c r="D21" s="43">
        <v>0.7384</v>
      </c>
      <c r="E21" s="44">
        <v>10</v>
      </c>
      <c r="F21" s="1">
        <v>95</v>
      </c>
      <c r="G21" s="1">
        <v>114</v>
      </c>
      <c r="H21" s="1">
        <v>122</v>
      </c>
      <c r="I21" s="1">
        <v>132</v>
      </c>
      <c r="J21" s="1">
        <v>141</v>
      </c>
      <c r="K21" s="1">
        <v>149</v>
      </c>
      <c r="L21" s="1">
        <v>156</v>
      </c>
      <c r="M21" s="1">
        <v>172</v>
      </c>
      <c r="N21" s="1">
        <v>239</v>
      </c>
      <c r="O21" s="1">
        <v>272</v>
      </c>
      <c r="P21" s="1">
        <v>317</v>
      </c>
      <c r="Q21" s="1">
        <v>348</v>
      </c>
      <c r="R21" s="1">
        <v>402</v>
      </c>
      <c r="S21" s="44">
        <v>97.1</v>
      </c>
      <c r="T21" s="44">
        <v>1</v>
      </c>
      <c r="U21" s="44">
        <v>1.9</v>
      </c>
      <c r="V21" s="44">
        <v>53.8</v>
      </c>
      <c r="W21" s="44">
        <v>63</v>
      </c>
      <c r="X21" s="44">
        <v>64.3</v>
      </c>
      <c r="Y21" s="44">
        <v>78.1</v>
      </c>
      <c r="Z21" s="44">
        <v>86.6</v>
      </c>
      <c r="AA21" s="44">
        <v>92.8</v>
      </c>
      <c r="AB21" s="44">
        <v>93.8</v>
      </c>
      <c r="AC21" s="1">
        <v>116</v>
      </c>
      <c r="AD21" s="1">
        <v>119</v>
      </c>
      <c r="AE21" s="1">
        <v>122</v>
      </c>
      <c r="AF21" s="1">
        <v>124</v>
      </c>
      <c r="AG21" s="1">
        <v>1070</v>
      </c>
      <c r="AH21" s="1">
        <v>1070</v>
      </c>
      <c r="AI21" s="44" t="s">
        <v>9</v>
      </c>
      <c r="AJ21" s="47">
        <v>13.6</v>
      </c>
      <c r="AK21" s="44" t="s">
        <v>9</v>
      </c>
      <c r="AL21" s="44" t="s">
        <v>9</v>
      </c>
      <c r="AM21" s="44" t="s">
        <v>9</v>
      </c>
      <c r="AN21" s="44" t="s">
        <v>9</v>
      </c>
      <c r="AO21" s="1">
        <v>14</v>
      </c>
      <c r="AP21" s="44">
        <v>93.6</v>
      </c>
      <c r="AQ21" s="44">
        <v>83.8</v>
      </c>
      <c r="AR21" s="44">
        <v>88.7</v>
      </c>
      <c r="AS21" s="44">
        <v>88</v>
      </c>
      <c r="AT21" s="44">
        <v>5.8</v>
      </c>
      <c r="AU21" s="44" t="s">
        <v>11</v>
      </c>
      <c r="AV21" s="1">
        <v>1882</v>
      </c>
      <c r="AW21" s="45">
        <v>2.11</v>
      </c>
      <c r="AX21" s="46">
        <v>0.047</v>
      </c>
      <c r="AY21" s="45">
        <v>13.97</v>
      </c>
      <c r="AZ21" s="44">
        <v>20</v>
      </c>
      <c r="BA21" s="44">
        <v>7.8</v>
      </c>
      <c r="BB21" s="45" t="s">
        <v>112</v>
      </c>
      <c r="BC21" s="1" t="s">
        <v>10</v>
      </c>
      <c r="BD21" s="1" t="s">
        <v>10</v>
      </c>
      <c r="BE21" s="45" t="s">
        <v>10</v>
      </c>
    </row>
    <row r="22" spans="1:57" ht="15" customHeight="1">
      <c r="A22" s="41" t="s">
        <v>14</v>
      </c>
      <c r="B22" s="41" t="s">
        <v>113</v>
      </c>
      <c r="C22" s="41"/>
      <c r="D22" s="43">
        <v>0.7412</v>
      </c>
      <c r="E22" s="44">
        <v>9.9</v>
      </c>
      <c r="F22" s="1">
        <v>93</v>
      </c>
      <c r="G22" s="1">
        <v>111</v>
      </c>
      <c r="H22" s="1">
        <v>120</v>
      </c>
      <c r="I22" s="1">
        <v>131</v>
      </c>
      <c r="J22" s="1">
        <v>140</v>
      </c>
      <c r="K22" s="1">
        <v>148</v>
      </c>
      <c r="L22" s="1">
        <v>156</v>
      </c>
      <c r="M22" s="1">
        <v>166</v>
      </c>
      <c r="N22" s="1">
        <v>239</v>
      </c>
      <c r="O22" s="1">
        <v>267</v>
      </c>
      <c r="P22" s="1">
        <v>318</v>
      </c>
      <c r="Q22" s="1">
        <v>351</v>
      </c>
      <c r="R22" s="1">
        <v>410</v>
      </c>
      <c r="S22" s="44">
        <v>96.8</v>
      </c>
      <c r="T22" s="44">
        <v>1</v>
      </c>
      <c r="U22" s="44">
        <v>2.2</v>
      </c>
      <c r="V22" s="44">
        <v>53.5</v>
      </c>
      <c r="W22" s="44">
        <v>63</v>
      </c>
      <c r="X22" s="44">
        <v>64.3</v>
      </c>
      <c r="Y22" s="44">
        <v>78.4</v>
      </c>
      <c r="Z22" s="44">
        <v>86.9</v>
      </c>
      <c r="AA22" s="44">
        <v>92.6</v>
      </c>
      <c r="AB22" s="44">
        <v>93.7</v>
      </c>
      <c r="AC22" s="1">
        <v>117</v>
      </c>
      <c r="AD22" s="1">
        <v>120</v>
      </c>
      <c r="AE22" s="1">
        <v>122</v>
      </c>
      <c r="AF22" s="1">
        <v>122</v>
      </c>
      <c r="AG22" s="1">
        <v>1068</v>
      </c>
      <c r="AH22" s="1">
        <v>1067</v>
      </c>
      <c r="AI22" s="44" t="s">
        <v>9</v>
      </c>
      <c r="AJ22" s="47">
        <v>13.6</v>
      </c>
      <c r="AK22" s="44" t="s">
        <v>9</v>
      </c>
      <c r="AL22" s="44" t="s">
        <v>9</v>
      </c>
      <c r="AM22" s="44" t="s">
        <v>9</v>
      </c>
      <c r="AN22" s="44" t="s">
        <v>9</v>
      </c>
      <c r="AO22" s="1">
        <v>17</v>
      </c>
      <c r="AP22" s="44">
        <v>93.5</v>
      </c>
      <c r="AQ22" s="44">
        <v>83.7</v>
      </c>
      <c r="AR22" s="44">
        <v>88.6</v>
      </c>
      <c r="AS22" s="44">
        <v>88</v>
      </c>
      <c r="AT22" s="44">
        <v>7.8</v>
      </c>
      <c r="AU22" s="44">
        <v>0.4</v>
      </c>
      <c r="AV22" s="1">
        <v>1887</v>
      </c>
      <c r="AW22" s="45">
        <v>2.05</v>
      </c>
      <c r="AX22" s="46">
        <v>0.047</v>
      </c>
      <c r="AY22" s="45">
        <v>13.89</v>
      </c>
      <c r="AZ22" s="44">
        <v>20</v>
      </c>
      <c r="BA22" s="44">
        <v>7.8</v>
      </c>
      <c r="BB22" s="45" t="s">
        <v>112</v>
      </c>
      <c r="BC22" s="1" t="s">
        <v>10</v>
      </c>
      <c r="BD22" s="1" t="s">
        <v>10</v>
      </c>
      <c r="BE22" s="45" t="s">
        <v>10</v>
      </c>
    </row>
    <row r="23" spans="1:57" ht="15" customHeight="1">
      <c r="A23" s="41" t="s">
        <v>15</v>
      </c>
      <c r="B23" s="41" t="s">
        <v>113</v>
      </c>
      <c r="C23" s="41"/>
      <c r="D23" s="43">
        <v>0.7446</v>
      </c>
      <c r="E23" s="44">
        <v>7.2</v>
      </c>
      <c r="F23" s="1">
        <v>107</v>
      </c>
      <c r="G23" s="1">
        <v>129</v>
      </c>
      <c r="H23" s="1">
        <v>135</v>
      </c>
      <c r="I23" s="1">
        <v>142</v>
      </c>
      <c r="J23" s="1">
        <v>149</v>
      </c>
      <c r="K23" s="1">
        <v>155</v>
      </c>
      <c r="L23" s="1">
        <v>166</v>
      </c>
      <c r="M23" s="1">
        <v>223</v>
      </c>
      <c r="N23" s="1">
        <v>247</v>
      </c>
      <c r="O23" s="1">
        <v>277</v>
      </c>
      <c r="P23" s="1">
        <v>325</v>
      </c>
      <c r="Q23" s="1">
        <v>359</v>
      </c>
      <c r="R23" s="1">
        <v>409</v>
      </c>
      <c r="S23" s="44">
        <v>97.6</v>
      </c>
      <c r="T23" s="44">
        <v>1.1</v>
      </c>
      <c r="U23" s="44">
        <v>1.3</v>
      </c>
      <c r="V23" s="44">
        <v>46.3</v>
      </c>
      <c r="W23" s="44">
        <v>54.4</v>
      </c>
      <c r="X23" s="44">
        <v>56.8</v>
      </c>
      <c r="Y23" s="44">
        <v>76.5</v>
      </c>
      <c r="Z23" s="44">
        <v>85.4</v>
      </c>
      <c r="AA23" s="44">
        <v>91.4</v>
      </c>
      <c r="AB23" s="44">
        <v>92.6</v>
      </c>
      <c r="AC23" s="1">
        <v>135</v>
      </c>
      <c r="AD23" s="1">
        <v>138</v>
      </c>
      <c r="AE23" s="1">
        <v>141</v>
      </c>
      <c r="AF23" s="1">
        <v>144</v>
      </c>
      <c r="AG23" s="1">
        <v>1093</v>
      </c>
      <c r="AH23" s="1">
        <v>1116</v>
      </c>
      <c r="AI23" s="44" t="s">
        <v>9</v>
      </c>
      <c r="AJ23" s="47">
        <v>12.2</v>
      </c>
      <c r="AK23" s="44" t="s">
        <v>9</v>
      </c>
      <c r="AL23" s="44" t="s">
        <v>9</v>
      </c>
      <c r="AM23" s="44" t="s">
        <v>9</v>
      </c>
      <c r="AN23" s="44" t="s">
        <v>9</v>
      </c>
      <c r="AO23" s="1">
        <v>22</v>
      </c>
      <c r="AP23" s="44">
        <v>93.2</v>
      </c>
      <c r="AQ23" s="44">
        <v>83.9</v>
      </c>
      <c r="AR23" s="44">
        <v>88.6</v>
      </c>
      <c r="AS23" s="44" t="s">
        <v>158</v>
      </c>
      <c r="AT23" s="44">
        <v>9</v>
      </c>
      <c r="AU23" s="44" t="s">
        <v>11</v>
      </c>
      <c r="AV23" s="1">
        <v>1810</v>
      </c>
      <c r="AW23" s="45">
        <v>2.06</v>
      </c>
      <c r="AX23" s="46">
        <v>0.042</v>
      </c>
      <c r="AY23" s="45">
        <v>14.01</v>
      </c>
      <c r="AZ23" s="44">
        <v>17.2</v>
      </c>
      <c r="BA23" s="44">
        <v>9.8</v>
      </c>
      <c r="BB23" s="45">
        <v>0.05</v>
      </c>
      <c r="BC23" s="1">
        <v>18555</v>
      </c>
      <c r="BD23" s="1">
        <v>17269</v>
      </c>
      <c r="BE23" s="45">
        <v>13.71</v>
      </c>
    </row>
    <row r="24" spans="1:57" ht="15" customHeight="1">
      <c r="A24" s="41" t="s">
        <v>15</v>
      </c>
      <c r="B24" s="41" t="s">
        <v>113</v>
      </c>
      <c r="C24" s="41"/>
      <c r="D24" s="43">
        <v>0.7404</v>
      </c>
      <c r="E24" s="44">
        <v>7</v>
      </c>
      <c r="F24" s="1">
        <v>108</v>
      </c>
      <c r="G24" s="1">
        <v>130</v>
      </c>
      <c r="H24" s="1">
        <v>138</v>
      </c>
      <c r="I24" s="1">
        <v>145</v>
      </c>
      <c r="J24" s="1">
        <v>151</v>
      </c>
      <c r="K24" s="1">
        <v>156</v>
      </c>
      <c r="L24" s="1">
        <v>162</v>
      </c>
      <c r="M24" s="1">
        <v>223</v>
      </c>
      <c r="N24" s="1">
        <v>240</v>
      </c>
      <c r="O24" s="1">
        <v>270</v>
      </c>
      <c r="P24" s="1">
        <v>315</v>
      </c>
      <c r="Q24" s="1">
        <v>348</v>
      </c>
      <c r="R24" s="1">
        <v>400</v>
      </c>
      <c r="S24" s="44">
        <v>97</v>
      </c>
      <c r="T24" s="44">
        <v>1.2</v>
      </c>
      <c r="U24" s="44">
        <v>1.8</v>
      </c>
      <c r="V24" s="44">
        <v>44.6</v>
      </c>
      <c r="W24" s="44">
        <v>54.7</v>
      </c>
      <c r="X24" s="44">
        <v>56.8</v>
      </c>
      <c r="Y24" s="44">
        <v>79</v>
      </c>
      <c r="Z24" s="44">
        <v>87.1</v>
      </c>
      <c r="AA24" s="44">
        <v>92.9</v>
      </c>
      <c r="AB24" s="44">
        <v>93.9</v>
      </c>
      <c r="AC24" s="1">
        <v>137</v>
      </c>
      <c r="AD24" s="1">
        <v>140</v>
      </c>
      <c r="AE24" s="1">
        <v>141</v>
      </c>
      <c r="AF24" s="1">
        <v>140</v>
      </c>
      <c r="AG24" s="1">
        <v>1107</v>
      </c>
      <c r="AH24" s="1">
        <v>1109</v>
      </c>
      <c r="AI24" s="44" t="s">
        <v>9</v>
      </c>
      <c r="AJ24" s="47">
        <v>13.5</v>
      </c>
      <c r="AK24" s="44" t="s">
        <v>9</v>
      </c>
      <c r="AL24" s="44" t="s">
        <v>9</v>
      </c>
      <c r="AM24" s="44" t="s">
        <v>9</v>
      </c>
      <c r="AN24" s="44" t="s">
        <v>9</v>
      </c>
      <c r="AO24" s="1">
        <v>12</v>
      </c>
      <c r="AP24" s="44">
        <v>93.5</v>
      </c>
      <c r="AQ24" s="44">
        <v>83</v>
      </c>
      <c r="AR24" s="44">
        <v>88.2</v>
      </c>
      <c r="AS24" s="44">
        <v>88</v>
      </c>
      <c r="AT24" s="44">
        <v>9.4</v>
      </c>
      <c r="AU24" s="44" t="s">
        <v>11</v>
      </c>
      <c r="AV24" s="1">
        <v>1959</v>
      </c>
      <c r="AW24" s="45">
        <v>2.05</v>
      </c>
      <c r="AX24" s="46">
        <v>0.047</v>
      </c>
      <c r="AY24" s="45">
        <v>13.89</v>
      </c>
      <c r="AZ24" s="44">
        <v>15.5</v>
      </c>
      <c r="BA24" s="44">
        <v>11.5</v>
      </c>
      <c r="BB24" s="45">
        <v>0.04</v>
      </c>
      <c r="BC24" s="1" t="s">
        <v>10</v>
      </c>
      <c r="BD24" s="1" t="s">
        <v>10</v>
      </c>
      <c r="BE24" s="45" t="s">
        <v>10</v>
      </c>
    </row>
    <row r="25" spans="1:57" ht="15" customHeight="1">
      <c r="A25" s="41" t="s">
        <v>15</v>
      </c>
      <c r="B25" s="41" t="s">
        <v>113</v>
      </c>
      <c r="C25" s="41"/>
      <c r="D25" s="43">
        <v>0.7404</v>
      </c>
      <c r="E25" s="44">
        <v>7</v>
      </c>
      <c r="F25" s="1">
        <v>108</v>
      </c>
      <c r="G25" s="1">
        <v>131</v>
      </c>
      <c r="H25" s="1">
        <v>138</v>
      </c>
      <c r="I25" s="1">
        <v>145</v>
      </c>
      <c r="J25" s="1">
        <v>152</v>
      </c>
      <c r="K25" s="1">
        <v>156</v>
      </c>
      <c r="L25" s="1">
        <v>164</v>
      </c>
      <c r="M25" s="1">
        <v>220</v>
      </c>
      <c r="N25" s="1">
        <v>239</v>
      </c>
      <c r="O25" s="1">
        <v>265</v>
      </c>
      <c r="P25" s="1">
        <v>319</v>
      </c>
      <c r="Q25" s="1">
        <v>354</v>
      </c>
      <c r="R25" s="1">
        <v>397</v>
      </c>
      <c r="S25" s="44">
        <v>97.6</v>
      </c>
      <c r="T25" s="44">
        <v>1.1</v>
      </c>
      <c r="U25" s="44">
        <v>1.3</v>
      </c>
      <c r="V25" s="44">
        <v>43.3</v>
      </c>
      <c r="W25" s="44">
        <v>54.9</v>
      </c>
      <c r="X25" s="44">
        <v>57.2</v>
      </c>
      <c r="Y25" s="44">
        <v>80.1</v>
      </c>
      <c r="Z25" s="44">
        <v>87.2</v>
      </c>
      <c r="AA25" s="44">
        <v>92.4</v>
      </c>
      <c r="AB25" s="44">
        <v>93.3</v>
      </c>
      <c r="AC25" s="1">
        <v>137</v>
      </c>
      <c r="AD25" s="1">
        <v>140</v>
      </c>
      <c r="AE25" s="1">
        <v>141</v>
      </c>
      <c r="AF25" s="1">
        <v>142</v>
      </c>
      <c r="AG25" s="1">
        <v>1123</v>
      </c>
      <c r="AH25" s="1">
        <v>1120</v>
      </c>
      <c r="AI25" s="44" t="s">
        <v>9</v>
      </c>
      <c r="AJ25" s="47">
        <v>13.7</v>
      </c>
      <c r="AK25" s="44" t="s">
        <v>9</v>
      </c>
      <c r="AL25" s="44" t="s">
        <v>9</v>
      </c>
      <c r="AM25" s="44" t="s">
        <v>9</v>
      </c>
      <c r="AN25" s="44" t="s">
        <v>9</v>
      </c>
      <c r="AO25" s="1">
        <v>10</v>
      </c>
      <c r="AP25" s="44">
        <v>93.8</v>
      </c>
      <c r="AQ25" s="44">
        <v>83.4</v>
      </c>
      <c r="AR25" s="44">
        <v>88.6</v>
      </c>
      <c r="AS25" s="44">
        <v>88</v>
      </c>
      <c r="AT25" s="44">
        <v>8.4</v>
      </c>
      <c r="AU25" s="44" t="s">
        <v>11</v>
      </c>
      <c r="AV25" s="1">
        <v>1996</v>
      </c>
      <c r="AW25" s="45">
        <v>2.08</v>
      </c>
      <c r="AX25" s="46">
        <v>0.047</v>
      </c>
      <c r="AY25" s="45">
        <v>13.92</v>
      </c>
      <c r="AZ25" s="44">
        <v>14.8</v>
      </c>
      <c r="BA25" s="44">
        <v>11.5</v>
      </c>
      <c r="BB25" s="45">
        <v>0.05</v>
      </c>
      <c r="BC25" s="1" t="s">
        <v>10</v>
      </c>
      <c r="BD25" s="1" t="s">
        <v>10</v>
      </c>
      <c r="BE25" s="45" t="s">
        <v>10</v>
      </c>
    </row>
    <row r="26" spans="1:57" ht="15" customHeight="1">
      <c r="A26" s="41" t="s">
        <v>114</v>
      </c>
      <c r="B26" s="41" t="s">
        <v>113</v>
      </c>
      <c r="C26" s="41"/>
      <c r="D26" s="43">
        <v>0.7418</v>
      </c>
      <c r="E26" s="44">
        <v>9.7</v>
      </c>
      <c r="F26" s="1">
        <v>93</v>
      </c>
      <c r="G26" s="1">
        <v>112</v>
      </c>
      <c r="H26" s="1">
        <v>119</v>
      </c>
      <c r="I26" s="1">
        <v>127</v>
      </c>
      <c r="J26" s="1">
        <v>137</v>
      </c>
      <c r="K26" s="1">
        <v>147</v>
      </c>
      <c r="L26" s="1">
        <v>156</v>
      </c>
      <c r="M26" s="1">
        <v>163</v>
      </c>
      <c r="N26" s="1">
        <v>245</v>
      </c>
      <c r="O26" s="1">
        <v>285</v>
      </c>
      <c r="P26" s="1">
        <v>330</v>
      </c>
      <c r="Q26" s="1">
        <v>368</v>
      </c>
      <c r="R26" s="1">
        <v>412</v>
      </c>
      <c r="S26" s="44">
        <v>97.2</v>
      </c>
      <c r="T26" s="44">
        <v>1.1</v>
      </c>
      <c r="U26" s="44">
        <v>1.7</v>
      </c>
      <c r="V26" s="44">
        <v>53.1</v>
      </c>
      <c r="W26" s="44">
        <v>63.6</v>
      </c>
      <c r="X26" s="44">
        <v>64.6</v>
      </c>
      <c r="Y26" s="44">
        <v>76.4</v>
      </c>
      <c r="Z26" s="44">
        <v>83.5</v>
      </c>
      <c r="AA26" s="44">
        <v>90</v>
      </c>
      <c r="AB26" s="44">
        <v>91</v>
      </c>
      <c r="AC26" s="1">
        <v>117</v>
      </c>
      <c r="AD26" s="1">
        <v>120</v>
      </c>
      <c r="AE26" s="1">
        <v>123</v>
      </c>
      <c r="AF26" s="1">
        <v>128</v>
      </c>
      <c r="AG26" s="1">
        <v>1079</v>
      </c>
      <c r="AH26" s="1">
        <v>1078</v>
      </c>
      <c r="AI26" s="44" t="s">
        <v>9</v>
      </c>
      <c r="AJ26" s="47">
        <v>13.6</v>
      </c>
      <c r="AK26" s="44" t="s">
        <v>9</v>
      </c>
      <c r="AL26" s="44" t="s">
        <v>9</v>
      </c>
      <c r="AM26" s="44" t="s">
        <v>9</v>
      </c>
      <c r="AN26" s="44" t="s">
        <v>9</v>
      </c>
      <c r="AO26" s="1">
        <v>12</v>
      </c>
      <c r="AP26" s="44">
        <v>93.9</v>
      </c>
      <c r="AQ26" s="44">
        <v>83.5</v>
      </c>
      <c r="AR26" s="44">
        <v>88.7</v>
      </c>
      <c r="AS26" s="44">
        <v>88</v>
      </c>
      <c r="AT26" s="44">
        <v>8.4</v>
      </c>
      <c r="AU26" s="44">
        <v>0.2</v>
      </c>
      <c r="AV26" s="1">
        <v>1917</v>
      </c>
      <c r="AW26" s="45">
        <v>2.05</v>
      </c>
      <c r="AX26" s="46">
        <v>0.047</v>
      </c>
      <c r="AY26" s="45">
        <v>13.89</v>
      </c>
      <c r="AZ26" s="44">
        <v>19.5</v>
      </c>
      <c r="BA26" s="44">
        <v>8.1</v>
      </c>
      <c r="BB26" s="45" t="s">
        <v>112</v>
      </c>
      <c r="BC26" s="1">
        <v>18680</v>
      </c>
      <c r="BD26" s="1">
        <v>17406</v>
      </c>
      <c r="BE26" s="45">
        <v>13.51</v>
      </c>
    </row>
    <row r="27" spans="1:57" ht="15" customHeight="1">
      <c r="A27" s="41" t="s">
        <v>114</v>
      </c>
      <c r="B27" s="41" t="s">
        <v>113</v>
      </c>
      <c r="C27" s="41"/>
      <c r="D27" s="43">
        <v>0.7368</v>
      </c>
      <c r="E27" s="44">
        <v>10</v>
      </c>
      <c r="F27" s="1">
        <v>93</v>
      </c>
      <c r="G27" s="1">
        <v>113</v>
      </c>
      <c r="H27" s="1">
        <v>121</v>
      </c>
      <c r="I27" s="1">
        <v>132</v>
      </c>
      <c r="J27" s="1">
        <v>141</v>
      </c>
      <c r="K27" s="1">
        <v>149</v>
      </c>
      <c r="L27" s="1">
        <v>156</v>
      </c>
      <c r="M27" s="1">
        <v>167</v>
      </c>
      <c r="N27" s="1">
        <v>237</v>
      </c>
      <c r="O27" s="1">
        <v>268</v>
      </c>
      <c r="P27" s="1">
        <v>311</v>
      </c>
      <c r="Q27" s="1">
        <v>342</v>
      </c>
      <c r="R27" s="1">
        <v>400</v>
      </c>
      <c r="S27" s="44">
        <v>97.9</v>
      </c>
      <c r="T27" s="44">
        <v>1.1</v>
      </c>
      <c r="U27" s="44">
        <v>1</v>
      </c>
      <c r="V27" s="44">
        <v>53.3</v>
      </c>
      <c r="W27" s="44">
        <v>63</v>
      </c>
      <c r="X27" s="44">
        <v>64.4</v>
      </c>
      <c r="Y27" s="44">
        <v>79.5</v>
      </c>
      <c r="Z27" s="44">
        <v>87.9</v>
      </c>
      <c r="AA27" s="44">
        <v>93.8</v>
      </c>
      <c r="AB27" s="44">
        <v>94.6</v>
      </c>
      <c r="AC27" s="1">
        <v>117</v>
      </c>
      <c r="AD27" s="1">
        <v>120</v>
      </c>
      <c r="AE27" s="1">
        <v>122</v>
      </c>
      <c r="AF27" s="1">
        <v>122</v>
      </c>
      <c r="AG27" s="1">
        <v>1065</v>
      </c>
      <c r="AH27" s="1">
        <v>1063</v>
      </c>
      <c r="AI27" s="44" t="s">
        <v>9</v>
      </c>
      <c r="AJ27" s="47">
        <v>13.7</v>
      </c>
      <c r="AK27" s="44" t="s">
        <v>9</v>
      </c>
      <c r="AL27" s="44" t="s">
        <v>9</v>
      </c>
      <c r="AM27" s="44" t="s">
        <v>9</v>
      </c>
      <c r="AN27" s="44" t="s">
        <v>9</v>
      </c>
      <c r="AO27" s="1">
        <v>13</v>
      </c>
      <c r="AP27" s="44">
        <v>93.6</v>
      </c>
      <c r="AQ27" s="44">
        <v>83.5</v>
      </c>
      <c r="AR27" s="44">
        <v>88.6</v>
      </c>
      <c r="AS27" s="44">
        <v>88</v>
      </c>
      <c r="AT27" s="44">
        <v>5</v>
      </c>
      <c r="AU27" s="44" t="s">
        <v>11</v>
      </c>
      <c r="AV27" s="1">
        <v>1981</v>
      </c>
      <c r="AW27" s="45">
        <v>1.99</v>
      </c>
      <c r="AX27" s="46">
        <v>0.047</v>
      </c>
      <c r="AY27" s="45">
        <v>13.8</v>
      </c>
      <c r="AZ27" s="44">
        <v>16.7</v>
      </c>
      <c r="BA27" s="44">
        <v>7.7</v>
      </c>
      <c r="BB27" s="45" t="s">
        <v>112</v>
      </c>
      <c r="BC27" s="1" t="s">
        <v>10</v>
      </c>
      <c r="BD27" s="1" t="s">
        <v>10</v>
      </c>
      <c r="BE27" s="45" t="s">
        <v>10</v>
      </c>
    </row>
    <row r="28" spans="1:57" ht="15" customHeight="1">
      <c r="A28" s="41" t="s">
        <v>114</v>
      </c>
      <c r="B28" s="41" t="s">
        <v>113</v>
      </c>
      <c r="C28" s="41"/>
      <c r="D28" s="43">
        <v>0.7386</v>
      </c>
      <c r="E28" s="44">
        <v>10</v>
      </c>
      <c r="F28" s="1">
        <v>92</v>
      </c>
      <c r="G28" s="1">
        <v>114</v>
      </c>
      <c r="H28" s="1">
        <v>121</v>
      </c>
      <c r="I28" s="1">
        <v>131</v>
      </c>
      <c r="J28" s="1">
        <v>141</v>
      </c>
      <c r="K28" s="1">
        <v>149</v>
      </c>
      <c r="L28" s="1">
        <v>156</v>
      </c>
      <c r="M28" s="1">
        <v>175</v>
      </c>
      <c r="N28" s="1">
        <v>239</v>
      </c>
      <c r="O28" s="1">
        <v>271</v>
      </c>
      <c r="P28" s="1">
        <v>315</v>
      </c>
      <c r="Q28" s="1">
        <v>347</v>
      </c>
      <c r="R28" s="1">
        <v>397</v>
      </c>
      <c r="S28" s="44">
        <v>98.1</v>
      </c>
      <c r="T28" s="44">
        <v>1</v>
      </c>
      <c r="U28" s="44">
        <v>0.9</v>
      </c>
      <c r="V28" s="44">
        <v>52.9</v>
      </c>
      <c r="W28" s="44">
        <v>62.3</v>
      </c>
      <c r="X28" s="44">
        <v>63.8</v>
      </c>
      <c r="Y28" s="44">
        <v>78.7</v>
      </c>
      <c r="Z28" s="44">
        <v>87</v>
      </c>
      <c r="AA28" s="44">
        <v>92.9</v>
      </c>
      <c r="AB28" s="44">
        <v>94</v>
      </c>
      <c r="AC28" s="1">
        <v>116</v>
      </c>
      <c r="AD28" s="1">
        <v>119</v>
      </c>
      <c r="AE28" s="1">
        <v>122</v>
      </c>
      <c r="AF28" s="1">
        <v>124</v>
      </c>
      <c r="AG28" s="1">
        <v>1067</v>
      </c>
      <c r="AH28" s="1">
        <v>1066</v>
      </c>
      <c r="AI28" s="44" t="s">
        <v>9</v>
      </c>
      <c r="AJ28" s="47">
        <v>13.6</v>
      </c>
      <c r="AK28" s="44" t="s">
        <v>9</v>
      </c>
      <c r="AL28" s="44" t="s">
        <v>9</v>
      </c>
      <c r="AM28" s="44" t="s">
        <v>9</v>
      </c>
      <c r="AN28" s="44" t="s">
        <v>9</v>
      </c>
      <c r="AO28" s="1">
        <v>13</v>
      </c>
      <c r="AP28" s="44">
        <v>94</v>
      </c>
      <c r="AQ28" s="44">
        <v>83.5</v>
      </c>
      <c r="AR28" s="44">
        <v>88.8</v>
      </c>
      <c r="AS28" s="44">
        <v>88</v>
      </c>
      <c r="AT28" s="44">
        <v>10.4</v>
      </c>
      <c r="AU28" s="44">
        <v>0.2</v>
      </c>
      <c r="AV28" s="1">
        <v>1970</v>
      </c>
      <c r="AW28" s="45">
        <v>2.02</v>
      </c>
      <c r="AX28" s="46">
        <v>0.047</v>
      </c>
      <c r="AY28" s="45">
        <v>13.85</v>
      </c>
      <c r="AZ28" s="44">
        <v>17</v>
      </c>
      <c r="BA28" s="44">
        <v>8.9</v>
      </c>
      <c r="BB28" s="45" t="s">
        <v>112</v>
      </c>
      <c r="BC28" s="1">
        <v>18747</v>
      </c>
      <c r="BD28" s="1">
        <v>17490</v>
      </c>
      <c r="BE28" s="45">
        <v>13.79</v>
      </c>
    </row>
    <row r="29" spans="1:57" ht="15" customHeight="1">
      <c r="A29" s="41" t="s">
        <v>16</v>
      </c>
      <c r="B29" s="41" t="s">
        <v>113</v>
      </c>
      <c r="C29" s="41"/>
      <c r="D29" s="43">
        <v>0.7382</v>
      </c>
      <c r="E29" s="44">
        <v>8.8</v>
      </c>
      <c r="F29" s="1">
        <v>96</v>
      </c>
      <c r="G29" s="1">
        <v>118</v>
      </c>
      <c r="H29" s="1">
        <v>127</v>
      </c>
      <c r="I29" s="1">
        <v>136</v>
      </c>
      <c r="J29" s="1">
        <v>144</v>
      </c>
      <c r="K29" s="1">
        <v>151</v>
      </c>
      <c r="L29" s="1">
        <v>157</v>
      </c>
      <c r="M29" s="1">
        <v>184</v>
      </c>
      <c r="N29" s="1">
        <v>233</v>
      </c>
      <c r="O29" s="1">
        <v>262</v>
      </c>
      <c r="P29" s="1">
        <v>309</v>
      </c>
      <c r="Q29" s="1">
        <v>340</v>
      </c>
      <c r="R29" s="1">
        <v>392</v>
      </c>
      <c r="S29" s="44">
        <v>97.2</v>
      </c>
      <c r="T29" s="44">
        <v>1.1</v>
      </c>
      <c r="U29" s="44">
        <v>1.7</v>
      </c>
      <c r="V29" s="44">
        <v>53.4</v>
      </c>
      <c r="W29" s="44">
        <v>61.6</v>
      </c>
      <c r="X29" s="44">
        <v>63.6</v>
      </c>
      <c r="Y29" s="44">
        <v>80.8</v>
      </c>
      <c r="Z29" s="44">
        <v>88.4</v>
      </c>
      <c r="AA29" s="44">
        <v>93.9</v>
      </c>
      <c r="AB29" s="44">
        <v>94.9</v>
      </c>
      <c r="AC29" s="1">
        <v>123</v>
      </c>
      <c r="AD29" s="1">
        <v>126</v>
      </c>
      <c r="AE29" s="1">
        <v>128</v>
      </c>
      <c r="AF29" s="1">
        <v>128</v>
      </c>
      <c r="AG29" s="1">
        <v>1067</v>
      </c>
      <c r="AH29" s="1">
        <v>1071</v>
      </c>
      <c r="AI29" s="44" t="s">
        <v>9</v>
      </c>
      <c r="AJ29" s="47">
        <v>13.4</v>
      </c>
      <c r="AK29" s="44" t="s">
        <v>9</v>
      </c>
      <c r="AL29" s="44" t="s">
        <v>9</v>
      </c>
      <c r="AM29" s="44" t="s">
        <v>9</v>
      </c>
      <c r="AN29" s="44" t="s">
        <v>9</v>
      </c>
      <c r="AO29" s="1">
        <v>9</v>
      </c>
      <c r="AP29" s="44">
        <v>91.6</v>
      </c>
      <c r="AQ29" s="44">
        <v>82.4</v>
      </c>
      <c r="AR29" s="44">
        <v>87</v>
      </c>
      <c r="AS29" s="44">
        <v>86</v>
      </c>
      <c r="AT29" s="44">
        <v>4.8</v>
      </c>
      <c r="AU29" s="44" t="s">
        <v>11</v>
      </c>
      <c r="AV29" s="1">
        <v>1792</v>
      </c>
      <c r="AW29" s="45">
        <v>2.11</v>
      </c>
      <c r="AX29" s="46">
        <v>0.047</v>
      </c>
      <c r="AY29" s="45">
        <v>13.98</v>
      </c>
      <c r="AZ29" s="44">
        <v>17.5</v>
      </c>
      <c r="BA29" s="44">
        <v>8.2</v>
      </c>
      <c r="BB29" s="45" t="s">
        <v>112</v>
      </c>
      <c r="BC29" s="1">
        <v>18510</v>
      </c>
      <c r="BD29" s="1">
        <v>17205</v>
      </c>
      <c r="BE29" s="45">
        <v>13.85</v>
      </c>
    </row>
    <row r="30" spans="1:57" ht="15" customHeight="1">
      <c r="A30" s="41" t="s">
        <v>17</v>
      </c>
      <c r="B30" s="41" t="s">
        <v>113</v>
      </c>
      <c r="C30" s="41"/>
      <c r="D30" s="43">
        <v>0.7388</v>
      </c>
      <c r="E30" s="44">
        <v>9.8</v>
      </c>
      <c r="F30" s="1">
        <v>93</v>
      </c>
      <c r="G30" s="1">
        <v>110</v>
      </c>
      <c r="H30" s="1">
        <v>119</v>
      </c>
      <c r="I30" s="1">
        <v>129</v>
      </c>
      <c r="J30" s="1">
        <v>138</v>
      </c>
      <c r="K30" s="1">
        <v>147</v>
      </c>
      <c r="L30" s="1">
        <v>154</v>
      </c>
      <c r="M30" s="1">
        <v>162</v>
      </c>
      <c r="N30" s="1">
        <v>236</v>
      </c>
      <c r="O30" s="1">
        <v>276</v>
      </c>
      <c r="P30" s="1">
        <v>324</v>
      </c>
      <c r="Q30" s="1">
        <v>357</v>
      </c>
      <c r="R30" s="1">
        <v>426</v>
      </c>
      <c r="S30" s="44">
        <v>97</v>
      </c>
      <c r="T30" s="44">
        <v>1.1</v>
      </c>
      <c r="U30" s="44">
        <v>1.9</v>
      </c>
      <c r="V30" s="44">
        <v>55.2</v>
      </c>
      <c r="W30" s="44">
        <v>64</v>
      </c>
      <c r="X30" s="44">
        <v>65.3</v>
      </c>
      <c r="Y30" s="44">
        <v>78</v>
      </c>
      <c r="Z30" s="44">
        <v>85.5</v>
      </c>
      <c r="AA30" s="44">
        <v>91</v>
      </c>
      <c r="AB30" s="44">
        <v>92.3</v>
      </c>
      <c r="AC30" s="1">
        <v>117</v>
      </c>
      <c r="AD30" s="1">
        <v>120</v>
      </c>
      <c r="AE30" s="1">
        <v>122</v>
      </c>
      <c r="AF30" s="1">
        <v>122</v>
      </c>
      <c r="AG30" s="1">
        <v>1067</v>
      </c>
      <c r="AH30" s="1">
        <v>1066</v>
      </c>
      <c r="AI30" s="44" t="s">
        <v>9</v>
      </c>
      <c r="AJ30" s="47">
        <v>13.6</v>
      </c>
      <c r="AK30" s="44" t="s">
        <v>9</v>
      </c>
      <c r="AL30" s="44" t="s">
        <v>9</v>
      </c>
      <c r="AM30" s="44" t="s">
        <v>9</v>
      </c>
      <c r="AN30" s="44" t="s">
        <v>9</v>
      </c>
      <c r="AO30" s="1">
        <v>16</v>
      </c>
      <c r="AP30" s="44">
        <v>93.2</v>
      </c>
      <c r="AQ30" s="44">
        <v>82.8</v>
      </c>
      <c r="AR30" s="44">
        <v>88</v>
      </c>
      <c r="AS30" s="44">
        <v>88</v>
      </c>
      <c r="AT30" s="44">
        <v>6.6</v>
      </c>
      <c r="AU30" s="44" t="s">
        <v>11</v>
      </c>
      <c r="AV30" s="1">
        <v>1791</v>
      </c>
      <c r="AW30" s="45">
        <v>2.11</v>
      </c>
      <c r="AX30" s="46">
        <v>0.047</v>
      </c>
      <c r="AY30" s="45">
        <v>13.96</v>
      </c>
      <c r="AZ30" s="44">
        <v>19.2</v>
      </c>
      <c r="BA30" s="44">
        <v>6.1</v>
      </c>
      <c r="BB30" s="45" t="s">
        <v>112</v>
      </c>
      <c r="BC30" s="1">
        <v>18650</v>
      </c>
      <c r="BD30" s="1">
        <v>17345</v>
      </c>
      <c r="BE30" s="45">
        <v>13.69</v>
      </c>
    </row>
    <row r="31" spans="1:57" ht="15" customHeight="1">
      <c r="A31" s="41" t="s">
        <v>17</v>
      </c>
      <c r="B31" s="41" t="s">
        <v>113</v>
      </c>
      <c r="C31" s="41"/>
      <c r="D31" s="43">
        <v>0.738</v>
      </c>
      <c r="E31" s="44">
        <v>9.8</v>
      </c>
      <c r="F31" s="1">
        <v>93</v>
      </c>
      <c r="G31" s="1">
        <v>110</v>
      </c>
      <c r="H31" s="1">
        <v>119</v>
      </c>
      <c r="I31" s="1">
        <v>128</v>
      </c>
      <c r="J31" s="1">
        <v>137</v>
      </c>
      <c r="K31" s="1">
        <v>146</v>
      </c>
      <c r="L31" s="1">
        <v>154</v>
      </c>
      <c r="M31" s="1">
        <v>160</v>
      </c>
      <c r="N31" s="1">
        <v>236</v>
      </c>
      <c r="O31" s="1">
        <v>272</v>
      </c>
      <c r="P31" s="1">
        <v>321</v>
      </c>
      <c r="Q31" s="1">
        <v>356</v>
      </c>
      <c r="R31" s="1">
        <v>409</v>
      </c>
      <c r="S31" s="44">
        <v>97</v>
      </c>
      <c r="T31" s="44">
        <v>1.1</v>
      </c>
      <c r="U31" s="44">
        <v>1.9</v>
      </c>
      <c r="V31" s="44">
        <v>56.5</v>
      </c>
      <c r="W31" s="44">
        <v>63.9</v>
      </c>
      <c r="X31" s="44">
        <v>65.4</v>
      </c>
      <c r="Y31" s="44">
        <v>78.3</v>
      </c>
      <c r="Z31" s="44">
        <v>85.8</v>
      </c>
      <c r="AA31" s="44">
        <v>91.3</v>
      </c>
      <c r="AB31" s="44">
        <v>92.5</v>
      </c>
      <c r="AC31" s="1">
        <v>117</v>
      </c>
      <c r="AD31" s="1">
        <v>120</v>
      </c>
      <c r="AE31" s="1">
        <v>122</v>
      </c>
      <c r="AF31" s="1">
        <v>124</v>
      </c>
      <c r="AG31" s="1">
        <v>1056</v>
      </c>
      <c r="AH31" s="1">
        <v>1061</v>
      </c>
      <c r="AI31" s="44" t="s">
        <v>9</v>
      </c>
      <c r="AJ31" s="47">
        <v>13.3</v>
      </c>
      <c r="AK31" s="44" t="s">
        <v>9</v>
      </c>
      <c r="AL31" s="44" t="s">
        <v>9</v>
      </c>
      <c r="AM31" s="44" t="s">
        <v>9</v>
      </c>
      <c r="AN31" s="44" t="s">
        <v>9</v>
      </c>
      <c r="AO31" s="1">
        <v>16</v>
      </c>
      <c r="AP31" s="44">
        <v>93.2</v>
      </c>
      <c r="AQ31" s="44">
        <v>82.8</v>
      </c>
      <c r="AR31" s="44">
        <v>88</v>
      </c>
      <c r="AS31" s="44">
        <v>88</v>
      </c>
      <c r="AT31" s="44">
        <v>6.6</v>
      </c>
      <c r="AU31" s="44" t="s">
        <v>11</v>
      </c>
      <c r="AV31" s="1">
        <v>1829</v>
      </c>
      <c r="AW31" s="45">
        <v>2.02</v>
      </c>
      <c r="AX31" s="46">
        <v>0.046</v>
      </c>
      <c r="AY31" s="45">
        <v>13.86</v>
      </c>
      <c r="AZ31" s="44">
        <v>18.8</v>
      </c>
      <c r="BA31" s="44">
        <v>6.3</v>
      </c>
      <c r="BB31" s="45" t="s">
        <v>112</v>
      </c>
      <c r="BC31" s="1" t="s">
        <v>10</v>
      </c>
      <c r="BD31" s="1" t="s">
        <v>10</v>
      </c>
      <c r="BE31" s="45" t="s">
        <v>10</v>
      </c>
    </row>
    <row r="32" spans="1:57" ht="15" customHeight="1">
      <c r="A32" s="41" t="s">
        <v>115</v>
      </c>
      <c r="B32" s="41" t="s">
        <v>113</v>
      </c>
      <c r="C32" s="41"/>
      <c r="D32" s="43">
        <v>0.7385</v>
      </c>
      <c r="E32" s="44">
        <v>9.7</v>
      </c>
      <c r="F32" s="1">
        <v>92</v>
      </c>
      <c r="G32" s="1">
        <v>112</v>
      </c>
      <c r="H32" s="1">
        <v>120</v>
      </c>
      <c r="I32" s="1">
        <v>129</v>
      </c>
      <c r="J32" s="1">
        <v>138</v>
      </c>
      <c r="K32" s="1">
        <v>147</v>
      </c>
      <c r="L32" s="1">
        <v>156</v>
      </c>
      <c r="M32" s="1">
        <v>164</v>
      </c>
      <c r="N32" s="1">
        <v>239</v>
      </c>
      <c r="O32" s="1">
        <v>271</v>
      </c>
      <c r="P32" s="1">
        <v>316</v>
      </c>
      <c r="Q32" s="1">
        <v>349</v>
      </c>
      <c r="R32" s="1">
        <v>396</v>
      </c>
      <c r="S32" s="44">
        <v>97.2</v>
      </c>
      <c r="T32" s="44">
        <v>1.2</v>
      </c>
      <c r="U32" s="44">
        <v>1.6</v>
      </c>
      <c r="V32" s="44">
        <v>53.1</v>
      </c>
      <c r="W32" s="44">
        <v>63.9</v>
      </c>
      <c r="X32" s="44">
        <v>65</v>
      </c>
      <c r="Y32" s="44">
        <v>78.9</v>
      </c>
      <c r="Z32" s="44">
        <v>86.7</v>
      </c>
      <c r="AA32" s="44">
        <v>92.5</v>
      </c>
      <c r="AB32" s="44">
        <v>93.6</v>
      </c>
      <c r="AC32" s="1">
        <v>117</v>
      </c>
      <c r="AD32" s="1">
        <v>120</v>
      </c>
      <c r="AE32" s="1">
        <v>123</v>
      </c>
      <c r="AF32" s="1">
        <v>126</v>
      </c>
      <c r="AG32" s="1">
        <v>1061</v>
      </c>
      <c r="AH32" s="1">
        <v>1064</v>
      </c>
      <c r="AI32" s="44" t="s">
        <v>9</v>
      </c>
      <c r="AJ32" s="47">
        <v>13.4</v>
      </c>
      <c r="AK32" s="44" t="s">
        <v>9</v>
      </c>
      <c r="AL32" s="44" t="s">
        <v>9</v>
      </c>
      <c r="AM32" s="44" t="s">
        <v>9</v>
      </c>
      <c r="AN32" s="44" t="s">
        <v>9</v>
      </c>
      <c r="AO32" s="1">
        <v>21</v>
      </c>
      <c r="AP32" s="44">
        <v>93.4</v>
      </c>
      <c r="AQ32" s="44">
        <v>83.8</v>
      </c>
      <c r="AR32" s="44">
        <v>88.6</v>
      </c>
      <c r="AS32" s="44">
        <v>88</v>
      </c>
      <c r="AT32" s="44">
        <v>5.4</v>
      </c>
      <c r="AU32" s="44">
        <v>0.2</v>
      </c>
      <c r="AV32" s="1">
        <v>1952</v>
      </c>
      <c r="AW32" s="45">
        <v>2.04</v>
      </c>
      <c r="AX32" s="46">
        <v>0.046</v>
      </c>
      <c r="AY32" s="45">
        <v>13.88</v>
      </c>
      <c r="AZ32" s="44">
        <v>19.8</v>
      </c>
      <c r="BA32" s="44">
        <v>7.1</v>
      </c>
      <c r="BB32" s="45" t="s">
        <v>112</v>
      </c>
      <c r="BC32" s="1">
        <v>18507</v>
      </c>
      <c r="BD32" s="1">
        <v>17241</v>
      </c>
      <c r="BE32" s="45">
        <v>13.7</v>
      </c>
    </row>
    <row r="33" spans="1:57" ht="15" customHeight="1">
      <c r="A33" s="41" t="s">
        <v>115</v>
      </c>
      <c r="B33" s="41" t="s">
        <v>113</v>
      </c>
      <c r="C33" s="41"/>
      <c r="D33" s="43">
        <v>0.7354</v>
      </c>
      <c r="E33" s="44">
        <v>9.8</v>
      </c>
      <c r="F33" s="1">
        <v>96</v>
      </c>
      <c r="G33" s="1">
        <v>113</v>
      </c>
      <c r="H33" s="1">
        <v>120</v>
      </c>
      <c r="I33" s="1">
        <v>130</v>
      </c>
      <c r="J33" s="1">
        <v>138</v>
      </c>
      <c r="K33" s="1">
        <v>147</v>
      </c>
      <c r="L33" s="1">
        <v>154</v>
      </c>
      <c r="M33" s="1">
        <v>162</v>
      </c>
      <c r="N33" s="1">
        <v>232</v>
      </c>
      <c r="O33" s="1">
        <v>265</v>
      </c>
      <c r="P33" s="1">
        <v>308</v>
      </c>
      <c r="Q33" s="1">
        <v>339</v>
      </c>
      <c r="R33" s="1">
        <v>388</v>
      </c>
      <c r="S33" s="44">
        <v>97.6</v>
      </c>
      <c r="T33" s="44">
        <v>1</v>
      </c>
      <c r="U33" s="44">
        <v>1.4</v>
      </c>
      <c r="V33" s="44">
        <v>55.7</v>
      </c>
      <c r="W33" s="44">
        <v>64.2</v>
      </c>
      <c r="X33" s="44">
        <v>65.6</v>
      </c>
      <c r="Y33" s="44">
        <v>80.4</v>
      </c>
      <c r="Z33" s="44">
        <v>88.5</v>
      </c>
      <c r="AA33" s="44">
        <v>94.1</v>
      </c>
      <c r="AB33" s="44">
        <v>95</v>
      </c>
      <c r="AC33" s="1">
        <v>117</v>
      </c>
      <c r="AD33" s="1">
        <v>120</v>
      </c>
      <c r="AE33" s="1">
        <v>122</v>
      </c>
      <c r="AF33" s="1">
        <v>122</v>
      </c>
      <c r="AG33" s="1">
        <v>1039</v>
      </c>
      <c r="AH33" s="1">
        <v>1048</v>
      </c>
      <c r="AI33" s="44" t="s">
        <v>9</v>
      </c>
      <c r="AJ33" s="47">
        <v>13.1</v>
      </c>
      <c r="AK33" s="44" t="s">
        <v>9</v>
      </c>
      <c r="AL33" s="44" t="s">
        <v>9</v>
      </c>
      <c r="AM33" s="44" t="s">
        <v>9</v>
      </c>
      <c r="AN33" s="44" t="s">
        <v>9</v>
      </c>
      <c r="AO33" s="1">
        <v>17</v>
      </c>
      <c r="AP33" s="44">
        <v>93.2</v>
      </c>
      <c r="AQ33" s="44">
        <v>83.7</v>
      </c>
      <c r="AR33" s="44">
        <v>88.4</v>
      </c>
      <c r="AS33" s="44">
        <v>88</v>
      </c>
      <c r="AT33" s="44">
        <v>6</v>
      </c>
      <c r="AU33" s="44">
        <v>0.4</v>
      </c>
      <c r="AV33" s="1">
        <v>1959</v>
      </c>
      <c r="AW33" s="45">
        <v>2.06</v>
      </c>
      <c r="AX33" s="46">
        <v>0.045</v>
      </c>
      <c r="AY33" s="45">
        <v>13.92</v>
      </c>
      <c r="AZ33" s="44">
        <v>17.4</v>
      </c>
      <c r="BA33" s="44">
        <v>7</v>
      </c>
      <c r="BB33" s="45" t="s">
        <v>112</v>
      </c>
      <c r="BC33" s="1" t="s">
        <v>10</v>
      </c>
      <c r="BD33" s="1" t="s">
        <v>10</v>
      </c>
      <c r="BE33" s="45" t="s">
        <v>10</v>
      </c>
    </row>
    <row r="34" spans="1:57" ht="15" customHeight="1">
      <c r="A34" s="41" t="s">
        <v>115</v>
      </c>
      <c r="B34" s="41" t="s">
        <v>113</v>
      </c>
      <c r="C34" s="41"/>
      <c r="D34" s="43">
        <v>0.7381</v>
      </c>
      <c r="E34" s="44">
        <v>9.7</v>
      </c>
      <c r="F34" s="1">
        <v>93</v>
      </c>
      <c r="G34" s="1">
        <v>113</v>
      </c>
      <c r="H34" s="1">
        <v>121</v>
      </c>
      <c r="I34" s="1">
        <v>131</v>
      </c>
      <c r="J34" s="1">
        <v>140</v>
      </c>
      <c r="K34" s="1">
        <v>148</v>
      </c>
      <c r="L34" s="1">
        <v>156</v>
      </c>
      <c r="M34" s="1">
        <v>167</v>
      </c>
      <c r="N34" s="1">
        <v>238</v>
      </c>
      <c r="O34" s="1">
        <v>270</v>
      </c>
      <c r="P34" s="1">
        <v>316</v>
      </c>
      <c r="Q34" s="1">
        <v>348</v>
      </c>
      <c r="R34" s="1">
        <v>394</v>
      </c>
      <c r="S34" s="44">
        <v>97.2</v>
      </c>
      <c r="T34" s="44">
        <v>1.1</v>
      </c>
      <c r="U34" s="44">
        <v>1.7</v>
      </c>
      <c r="V34" s="44">
        <v>54.1</v>
      </c>
      <c r="W34" s="44">
        <v>63.1</v>
      </c>
      <c r="X34" s="44">
        <v>64.5</v>
      </c>
      <c r="Y34" s="44">
        <v>79.2</v>
      </c>
      <c r="Z34" s="44">
        <v>86.9</v>
      </c>
      <c r="AA34" s="44">
        <v>92.8</v>
      </c>
      <c r="AB34" s="44">
        <v>93.8</v>
      </c>
      <c r="AC34" s="1">
        <v>118</v>
      </c>
      <c r="AD34" s="1">
        <v>121</v>
      </c>
      <c r="AE34" s="1">
        <v>123</v>
      </c>
      <c r="AF34" s="1">
        <v>124</v>
      </c>
      <c r="AG34" s="1">
        <v>1057</v>
      </c>
      <c r="AH34" s="1">
        <v>1064</v>
      </c>
      <c r="AI34" s="44" t="s">
        <v>9</v>
      </c>
      <c r="AJ34" s="47">
        <v>13.2</v>
      </c>
      <c r="AK34" s="44" t="s">
        <v>9</v>
      </c>
      <c r="AL34" s="44" t="s">
        <v>9</v>
      </c>
      <c r="AM34" s="44" t="s">
        <v>9</v>
      </c>
      <c r="AN34" s="44" t="s">
        <v>9</v>
      </c>
      <c r="AO34" s="1">
        <v>14</v>
      </c>
      <c r="AP34" s="44">
        <v>93.6</v>
      </c>
      <c r="AQ34" s="44">
        <v>83.5</v>
      </c>
      <c r="AR34" s="44">
        <v>88.6</v>
      </c>
      <c r="AS34" s="44">
        <v>88</v>
      </c>
      <c r="AT34" s="44">
        <v>5.8</v>
      </c>
      <c r="AU34" s="44">
        <v>0.4</v>
      </c>
      <c r="AV34" s="1">
        <v>1890</v>
      </c>
      <c r="AW34" s="45">
        <v>2.05</v>
      </c>
      <c r="AX34" s="46">
        <v>0.046</v>
      </c>
      <c r="AY34" s="45">
        <v>13.91</v>
      </c>
      <c r="AZ34" s="44">
        <v>16.9</v>
      </c>
      <c r="BA34" s="44">
        <v>8.5</v>
      </c>
      <c r="BB34" s="45" t="s">
        <v>112</v>
      </c>
      <c r="BC34" s="1" t="s">
        <v>10</v>
      </c>
      <c r="BD34" s="1" t="s">
        <v>10</v>
      </c>
      <c r="BE34" s="45" t="s">
        <v>10</v>
      </c>
    </row>
    <row r="35" spans="1:57" ht="15" customHeight="1">
      <c r="A35" s="41" t="s">
        <v>18</v>
      </c>
      <c r="B35" s="41" t="s">
        <v>113</v>
      </c>
      <c r="C35" s="41"/>
      <c r="D35" s="43">
        <v>0.7469</v>
      </c>
      <c r="E35" s="44">
        <v>7.3</v>
      </c>
      <c r="F35" s="1">
        <v>106</v>
      </c>
      <c r="G35" s="1">
        <v>127</v>
      </c>
      <c r="H35" s="1">
        <v>134</v>
      </c>
      <c r="I35" s="1">
        <v>141</v>
      </c>
      <c r="J35" s="1">
        <v>148</v>
      </c>
      <c r="K35" s="1">
        <v>154</v>
      </c>
      <c r="L35" s="1">
        <v>158</v>
      </c>
      <c r="M35" s="1">
        <v>218</v>
      </c>
      <c r="N35" s="1">
        <v>246</v>
      </c>
      <c r="O35" s="1">
        <v>268</v>
      </c>
      <c r="P35" s="1">
        <v>332</v>
      </c>
      <c r="Q35" s="1">
        <v>368</v>
      </c>
      <c r="R35" s="1">
        <v>407</v>
      </c>
      <c r="S35" s="44">
        <v>97.4</v>
      </c>
      <c r="T35" s="44">
        <v>1</v>
      </c>
      <c r="U35" s="44">
        <v>1.6</v>
      </c>
      <c r="V35" s="44">
        <v>48.1</v>
      </c>
      <c r="W35" s="44">
        <v>56.3</v>
      </c>
      <c r="X35" s="44">
        <v>58.4</v>
      </c>
      <c r="Y35" s="44">
        <v>76.3</v>
      </c>
      <c r="Z35" s="44">
        <v>84.1</v>
      </c>
      <c r="AA35" s="44">
        <v>89.4</v>
      </c>
      <c r="AB35" s="44">
        <v>91.1</v>
      </c>
      <c r="AC35" s="1">
        <v>134</v>
      </c>
      <c r="AD35" s="1">
        <v>137</v>
      </c>
      <c r="AE35" s="1">
        <v>138</v>
      </c>
      <c r="AF35" s="1">
        <v>136</v>
      </c>
      <c r="AG35" s="1">
        <v>1099</v>
      </c>
      <c r="AH35" s="1">
        <v>1104</v>
      </c>
      <c r="AI35" s="44" t="s">
        <v>9</v>
      </c>
      <c r="AJ35" s="47">
        <v>13.2</v>
      </c>
      <c r="AK35" s="44" t="s">
        <v>9</v>
      </c>
      <c r="AL35" s="44" t="s">
        <v>9</v>
      </c>
      <c r="AM35" s="44" t="s">
        <v>9</v>
      </c>
      <c r="AN35" s="44" t="s">
        <v>9</v>
      </c>
      <c r="AO35" s="1">
        <v>20</v>
      </c>
      <c r="AP35" s="44">
        <v>94</v>
      </c>
      <c r="AQ35" s="44">
        <v>82.9</v>
      </c>
      <c r="AR35" s="44">
        <v>88.4</v>
      </c>
      <c r="AS35" s="44">
        <v>88</v>
      </c>
      <c r="AT35" s="44">
        <v>4.8</v>
      </c>
      <c r="AU35" s="44" t="s">
        <v>11</v>
      </c>
      <c r="AV35" s="1">
        <v>1978</v>
      </c>
      <c r="AW35" s="45">
        <v>2.09</v>
      </c>
      <c r="AX35" s="46">
        <v>0.045</v>
      </c>
      <c r="AY35" s="45">
        <v>13.97</v>
      </c>
      <c r="AZ35" s="44">
        <v>15.7</v>
      </c>
      <c r="BA35" s="44">
        <v>11.5</v>
      </c>
      <c r="BB35" s="45">
        <v>0.04</v>
      </c>
      <c r="BC35" s="1">
        <v>18703</v>
      </c>
      <c r="BD35" s="1">
        <v>17409</v>
      </c>
      <c r="BE35" s="45">
        <v>13.93</v>
      </c>
    </row>
    <row r="36" spans="1:57" ht="15" customHeight="1">
      <c r="A36" s="41" t="s">
        <v>18</v>
      </c>
      <c r="B36" s="41" t="s">
        <v>113</v>
      </c>
      <c r="C36" s="41"/>
      <c r="D36" s="43">
        <v>0.7461</v>
      </c>
      <c r="E36" s="44">
        <v>7.4</v>
      </c>
      <c r="F36" s="1">
        <v>107</v>
      </c>
      <c r="G36" s="1">
        <v>128</v>
      </c>
      <c r="H36" s="1">
        <v>134</v>
      </c>
      <c r="I36" s="1">
        <v>141</v>
      </c>
      <c r="J36" s="1">
        <v>147</v>
      </c>
      <c r="K36" s="1">
        <v>153</v>
      </c>
      <c r="L36" s="1">
        <v>171</v>
      </c>
      <c r="M36" s="1">
        <v>223</v>
      </c>
      <c r="N36" s="1">
        <v>247</v>
      </c>
      <c r="O36" s="1">
        <v>282</v>
      </c>
      <c r="P36" s="1">
        <v>332</v>
      </c>
      <c r="Q36" s="1">
        <v>366</v>
      </c>
      <c r="R36" s="1">
        <v>405</v>
      </c>
      <c r="S36" s="44">
        <v>97.5</v>
      </c>
      <c r="T36" s="44">
        <v>1.1</v>
      </c>
      <c r="U36" s="44">
        <v>1.4</v>
      </c>
      <c r="V36" s="44">
        <v>47.4</v>
      </c>
      <c r="W36" s="44">
        <v>54.2</v>
      </c>
      <c r="X36" s="44">
        <v>56.9</v>
      </c>
      <c r="Y36" s="44">
        <v>76.2</v>
      </c>
      <c r="Z36" s="44">
        <v>84</v>
      </c>
      <c r="AA36" s="44">
        <v>89.6</v>
      </c>
      <c r="AB36" s="44">
        <v>91.1</v>
      </c>
      <c r="AC36" s="1">
        <v>133</v>
      </c>
      <c r="AD36" s="1">
        <v>136</v>
      </c>
      <c r="AE36" s="1">
        <v>140</v>
      </c>
      <c r="AF36" s="1">
        <v>147</v>
      </c>
      <c r="AG36" s="1">
        <v>1102</v>
      </c>
      <c r="AH36" s="1">
        <v>1132</v>
      </c>
      <c r="AI36" s="44" t="s">
        <v>9</v>
      </c>
      <c r="AJ36" s="47">
        <v>11.7</v>
      </c>
      <c r="AK36" s="44" t="s">
        <v>9</v>
      </c>
      <c r="AL36" s="44" t="s">
        <v>9</v>
      </c>
      <c r="AM36" s="44" t="s">
        <v>9</v>
      </c>
      <c r="AN36" s="44" t="s">
        <v>9</v>
      </c>
      <c r="AO36" s="1">
        <v>19</v>
      </c>
      <c r="AP36" s="44">
        <v>93.4</v>
      </c>
      <c r="AQ36" s="44">
        <v>82.8</v>
      </c>
      <c r="AR36" s="44">
        <v>88.1</v>
      </c>
      <c r="AS36" s="44">
        <v>88</v>
      </c>
      <c r="AT36" s="44">
        <v>5.2</v>
      </c>
      <c r="AU36" s="44" t="s">
        <v>11</v>
      </c>
      <c r="AV36" s="1">
        <v>1801</v>
      </c>
      <c r="AW36" s="45">
        <v>2.13</v>
      </c>
      <c r="AX36" s="46">
        <v>0.04</v>
      </c>
      <c r="AY36" s="45">
        <v>14.13</v>
      </c>
      <c r="AZ36" s="44">
        <v>17.2</v>
      </c>
      <c r="BA36" s="44">
        <v>11.2</v>
      </c>
      <c r="BB36" s="45">
        <v>0.06</v>
      </c>
      <c r="BC36" s="1">
        <v>18780</v>
      </c>
      <c r="BD36" s="1">
        <v>17457</v>
      </c>
      <c r="BE36" s="45">
        <v>13.84</v>
      </c>
    </row>
    <row r="37" spans="1:57" ht="15" customHeight="1">
      <c r="A37" s="41" t="s">
        <v>18</v>
      </c>
      <c r="B37" s="41" t="s">
        <v>113</v>
      </c>
      <c r="C37" s="41"/>
      <c r="D37" s="43">
        <v>0.7455</v>
      </c>
      <c r="E37" s="44">
        <v>7.2</v>
      </c>
      <c r="F37" s="1">
        <v>106</v>
      </c>
      <c r="G37" s="1">
        <v>129</v>
      </c>
      <c r="H37" s="1">
        <v>136</v>
      </c>
      <c r="I37" s="1">
        <v>144</v>
      </c>
      <c r="J37" s="1">
        <v>150</v>
      </c>
      <c r="K37" s="1">
        <v>156</v>
      </c>
      <c r="L37" s="1">
        <v>166</v>
      </c>
      <c r="M37" s="1">
        <v>227</v>
      </c>
      <c r="N37" s="1">
        <v>247</v>
      </c>
      <c r="O37" s="1">
        <v>278</v>
      </c>
      <c r="P37" s="1">
        <v>326</v>
      </c>
      <c r="Q37" s="1">
        <v>358</v>
      </c>
      <c r="R37" s="1">
        <v>412</v>
      </c>
      <c r="S37" s="44">
        <v>97.5</v>
      </c>
      <c r="T37" s="44">
        <v>1.1</v>
      </c>
      <c r="U37" s="44">
        <v>1.4</v>
      </c>
      <c r="V37" s="44">
        <v>44.6</v>
      </c>
      <c r="W37" s="44">
        <v>54.1</v>
      </c>
      <c r="X37" s="44">
        <v>56.1</v>
      </c>
      <c r="Y37" s="44">
        <v>76.3</v>
      </c>
      <c r="Z37" s="44">
        <v>85</v>
      </c>
      <c r="AA37" s="44">
        <v>90.7</v>
      </c>
      <c r="AB37" s="44">
        <v>92.8</v>
      </c>
      <c r="AC37" s="1">
        <v>135</v>
      </c>
      <c r="AD37" s="1">
        <v>138</v>
      </c>
      <c r="AE37" s="1">
        <v>140</v>
      </c>
      <c r="AF37" s="1">
        <v>142</v>
      </c>
      <c r="AG37" s="1">
        <v>1117</v>
      </c>
      <c r="AH37" s="1">
        <v>1125</v>
      </c>
      <c r="AI37" s="44" t="s">
        <v>9</v>
      </c>
      <c r="AJ37" s="47">
        <v>13.1</v>
      </c>
      <c r="AK37" s="44" t="s">
        <v>9</v>
      </c>
      <c r="AL37" s="44" t="s">
        <v>9</v>
      </c>
      <c r="AM37" s="44" t="s">
        <v>9</v>
      </c>
      <c r="AN37" s="44" t="s">
        <v>9</v>
      </c>
      <c r="AO37" s="1">
        <v>21</v>
      </c>
      <c r="AP37" s="44">
        <v>93.5</v>
      </c>
      <c r="AQ37" s="44">
        <v>83.1</v>
      </c>
      <c r="AR37" s="44">
        <v>88.3</v>
      </c>
      <c r="AS37" s="44">
        <v>88</v>
      </c>
      <c r="AT37" s="44">
        <v>5.4</v>
      </c>
      <c r="AU37" s="44" t="s">
        <v>11</v>
      </c>
      <c r="AV37" s="1">
        <v>1959</v>
      </c>
      <c r="AW37" s="45">
        <v>2.1</v>
      </c>
      <c r="AX37" s="46">
        <v>0.045</v>
      </c>
      <c r="AY37" s="45">
        <v>13.99</v>
      </c>
      <c r="AZ37" s="44">
        <v>17.9</v>
      </c>
      <c r="BA37" s="44">
        <v>9.2</v>
      </c>
      <c r="BB37" s="45">
        <v>0.05</v>
      </c>
      <c r="BC37" s="1" t="s">
        <v>10</v>
      </c>
      <c r="BD37" s="1" t="s">
        <v>10</v>
      </c>
      <c r="BE37" s="45"/>
    </row>
    <row r="38" spans="1:57" ht="15" customHeight="1">
      <c r="A38" s="41" t="s">
        <v>116</v>
      </c>
      <c r="B38" s="41" t="s">
        <v>113</v>
      </c>
      <c r="C38" s="41"/>
      <c r="D38" s="43">
        <v>0.7416</v>
      </c>
      <c r="E38" s="44">
        <v>7.3</v>
      </c>
      <c r="F38" s="1">
        <v>105</v>
      </c>
      <c r="G38" s="1">
        <v>128</v>
      </c>
      <c r="H38" s="1">
        <v>134</v>
      </c>
      <c r="I38" s="1">
        <v>141</v>
      </c>
      <c r="J38" s="1">
        <v>148</v>
      </c>
      <c r="K38" s="1">
        <v>154</v>
      </c>
      <c r="L38" s="1">
        <v>161</v>
      </c>
      <c r="M38" s="1">
        <v>217</v>
      </c>
      <c r="N38" s="1">
        <v>243</v>
      </c>
      <c r="O38" s="1">
        <v>278</v>
      </c>
      <c r="P38" s="1">
        <v>327</v>
      </c>
      <c r="Q38" s="1">
        <v>368</v>
      </c>
      <c r="R38" s="1">
        <v>418</v>
      </c>
      <c r="S38" s="44">
        <v>97.4</v>
      </c>
      <c r="T38" s="44">
        <v>1.1</v>
      </c>
      <c r="U38" s="44">
        <v>1.5</v>
      </c>
      <c r="V38" s="44">
        <v>48.6</v>
      </c>
      <c r="W38" s="44">
        <v>55.8</v>
      </c>
      <c r="X38" s="44">
        <v>58.4</v>
      </c>
      <c r="Y38" s="44">
        <v>77.1</v>
      </c>
      <c r="Z38" s="44">
        <v>84.7</v>
      </c>
      <c r="AA38" s="44">
        <v>90.3</v>
      </c>
      <c r="AB38" s="44">
        <v>91.3</v>
      </c>
      <c r="AC38" s="1">
        <v>134</v>
      </c>
      <c r="AD38" s="1">
        <v>137</v>
      </c>
      <c r="AE38" s="1">
        <v>138</v>
      </c>
      <c r="AF38" s="1">
        <v>139</v>
      </c>
      <c r="AG38" s="1">
        <v>1083</v>
      </c>
      <c r="AH38" s="1">
        <v>1103</v>
      </c>
      <c r="AI38" s="44" t="s">
        <v>9</v>
      </c>
      <c r="AJ38" s="47">
        <v>12.4</v>
      </c>
      <c r="AK38" s="44" t="s">
        <v>9</v>
      </c>
      <c r="AL38" s="44" t="s">
        <v>9</v>
      </c>
      <c r="AM38" s="44" t="s">
        <v>9</v>
      </c>
      <c r="AN38" s="44" t="s">
        <v>9</v>
      </c>
      <c r="AO38" s="1">
        <v>2</v>
      </c>
      <c r="AP38" s="44">
        <v>92.6</v>
      </c>
      <c r="AQ38" s="44">
        <v>84.4</v>
      </c>
      <c r="AR38" s="44">
        <v>88.5</v>
      </c>
      <c r="AS38" s="44">
        <v>88</v>
      </c>
      <c r="AT38" s="44">
        <v>5.6</v>
      </c>
      <c r="AU38" s="44">
        <v>0.4</v>
      </c>
      <c r="AV38" s="1">
        <v>1638</v>
      </c>
      <c r="AW38" s="45">
        <v>2.08</v>
      </c>
      <c r="AX38" s="46">
        <v>0.043</v>
      </c>
      <c r="AY38" s="45">
        <v>14.01</v>
      </c>
      <c r="AZ38" s="44">
        <v>17.8</v>
      </c>
      <c r="BA38" s="44">
        <v>1.8</v>
      </c>
      <c r="BB38" s="45" t="s">
        <v>112</v>
      </c>
      <c r="BC38" s="1">
        <v>18719</v>
      </c>
      <c r="BD38" s="1">
        <v>17425</v>
      </c>
      <c r="BE38" s="45">
        <v>13.74</v>
      </c>
    </row>
    <row r="39" spans="1:57" ht="15" customHeight="1">
      <c r="A39" s="41" t="s">
        <v>116</v>
      </c>
      <c r="B39" s="41" t="s">
        <v>113</v>
      </c>
      <c r="C39" s="41"/>
      <c r="D39" s="43">
        <v>0.7425</v>
      </c>
      <c r="E39" s="44">
        <v>7.2</v>
      </c>
      <c r="F39" s="1">
        <v>106</v>
      </c>
      <c r="G39" s="1">
        <v>128</v>
      </c>
      <c r="H39" s="1">
        <v>135</v>
      </c>
      <c r="I39" s="1">
        <v>143</v>
      </c>
      <c r="J39" s="1">
        <v>150</v>
      </c>
      <c r="K39" s="1">
        <v>155</v>
      </c>
      <c r="L39" s="1">
        <v>159</v>
      </c>
      <c r="M39" s="1">
        <v>218</v>
      </c>
      <c r="N39" s="1">
        <v>243</v>
      </c>
      <c r="O39" s="1">
        <v>271</v>
      </c>
      <c r="P39" s="1">
        <v>322</v>
      </c>
      <c r="Q39" s="1">
        <v>357</v>
      </c>
      <c r="R39" s="1">
        <v>408</v>
      </c>
      <c r="S39" s="44">
        <v>97.1</v>
      </c>
      <c r="T39" s="44">
        <v>1.1</v>
      </c>
      <c r="U39" s="44">
        <v>1.8</v>
      </c>
      <c r="V39" s="44">
        <v>46.4</v>
      </c>
      <c r="W39" s="44">
        <v>56.8</v>
      </c>
      <c r="X39" s="44">
        <v>58.7</v>
      </c>
      <c r="Y39" s="44">
        <v>78.4</v>
      </c>
      <c r="Z39" s="44">
        <v>86</v>
      </c>
      <c r="AA39" s="44">
        <v>91.4</v>
      </c>
      <c r="AB39" s="44">
        <v>92.9</v>
      </c>
      <c r="AC39" s="1">
        <v>135</v>
      </c>
      <c r="AD39" s="1">
        <v>138</v>
      </c>
      <c r="AE39" s="1">
        <v>138</v>
      </c>
      <c r="AF39" s="1">
        <v>135</v>
      </c>
      <c r="AG39" s="1">
        <v>1115</v>
      </c>
      <c r="AH39" s="1">
        <v>1105</v>
      </c>
      <c r="AI39" s="44" t="s">
        <v>9</v>
      </c>
      <c r="AJ39" s="47">
        <v>14</v>
      </c>
      <c r="AK39" s="44" t="s">
        <v>9</v>
      </c>
      <c r="AL39" s="44" t="s">
        <v>9</v>
      </c>
      <c r="AM39" s="44" t="s">
        <v>9</v>
      </c>
      <c r="AN39" s="44" t="s">
        <v>9</v>
      </c>
      <c r="AO39" s="1">
        <v>17</v>
      </c>
      <c r="AP39" s="44">
        <v>93.6</v>
      </c>
      <c r="AQ39" s="44">
        <v>84.3</v>
      </c>
      <c r="AR39" s="44">
        <v>89</v>
      </c>
      <c r="AS39" s="44">
        <v>88</v>
      </c>
      <c r="AT39" s="44">
        <v>11.6</v>
      </c>
      <c r="AU39" s="44">
        <v>0.2</v>
      </c>
      <c r="AV39" s="1">
        <v>1677</v>
      </c>
      <c r="AW39" s="45">
        <v>2.11</v>
      </c>
      <c r="AX39" s="46">
        <v>0.048</v>
      </c>
      <c r="AY39" s="45">
        <v>13.95</v>
      </c>
      <c r="AZ39" s="44">
        <v>17.3</v>
      </c>
      <c r="BA39" s="44">
        <v>4.2</v>
      </c>
      <c r="BB39" s="45" t="s">
        <v>112</v>
      </c>
      <c r="BC39" s="1" t="s">
        <v>10</v>
      </c>
      <c r="BD39" s="1" t="s">
        <v>10</v>
      </c>
      <c r="BE39" s="45" t="s">
        <v>10</v>
      </c>
    </row>
    <row r="40" spans="1:57" ht="15" customHeight="1">
      <c r="A40" s="41" t="s">
        <v>19</v>
      </c>
      <c r="B40" s="41" t="s">
        <v>113</v>
      </c>
      <c r="C40" s="41"/>
      <c r="D40" s="43">
        <v>0.7432</v>
      </c>
      <c r="E40" s="44">
        <v>9.8</v>
      </c>
      <c r="F40" s="1">
        <v>93</v>
      </c>
      <c r="G40" s="1">
        <v>112</v>
      </c>
      <c r="H40" s="1">
        <v>121</v>
      </c>
      <c r="I40" s="1">
        <v>131</v>
      </c>
      <c r="J40" s="1">
        <v>140</v>
      </c>
      <c r="K40" s="1">
        <v>149</v>
      </c>
      <c r="L40" s="1">
        <v>156</v>
      </c>
      <c r="M40" s="1">
        <v>198</v>
      </c>
      <c r="N40" s="1">
        <v>248</v>
      </c>
      <c r="O40" s="1">
        <v>281</v>
      </c>
      <c r="P40" s="1">
        <v>325</v>
      </c>
      <c r="Q40" s="1">
        <v>356</v>
      </c>
      <c r="R40" s="1">
        <v>408</v>
      </c>
      <c r="S40" s="44">
        <v>97.2</v>
      </c>
      <c r="T40" s="44">
        <v>1</v>
      </c>
      <c r="U40" s="44">
        <v>1.8</v>
      </c>
      <c r="V40" s="44">
        <v>52</v>
      </c>
      <c r="W40" s="44">
        <v>60.2</v>
      </c>
      <c r="X40" s="44">
        <v>61.6</v>
      </c>
      <c r="Y40" s="44">
        <v>75.6</v>
      </c>
      <c r="Z40" s="44">
        <v>84.5</v>
      </c>
      <c r="AA40" s="44">
        <v>90.9</v>
      </c>
      <c r="AB40" s="44">
        <v>92.3</v>
      </c>
      <c r="AC40" s="1">
        <v>117</v>
      </c>
      <c r="AD40" s="1">
        <v>120</v>
      </c>
      <c r="AE40" s="1">
        <v>122</v>
      </c>
      <c r="AF40" s="1">
        <v>124</v>
      </c>
      <c r="AG40" s="1">
        <v>1044</v>
      </c>
      <c r="AH40" s="1">
        <v>1066</v>
      </c>
      <c r="AI40" s="44" t="s">
        <v>9</v>
      </c>
      <c r="AJ40" s="47">
        <v>12.3</v>
      </c>
      <c r="AK40" s="44" t="s">
        <v>9</v>
      </c>
      <c r="AL40" s="44" t="s">
        <v>9</v>
      </c>
      <c r="AM40" s="44" t="s">
        <v>9</v>
      </c>
      <c r="AN40" s="44" t="s">
        <v>9</v>
      </c>
      <c r="AO40" s="1">
        <v>7</v>
      </c>
      <c r="AP40" s="44">
        <v>93.5</v>
      </c>
      <c r="AQ40" s="44">
        <v>82.7</v>
      </c>
      <c r="AR40" s="44">
        <v>88.1</v>
      </c>
      <c r="AS40" s="44">
        <v>88</v>
      </c>
      <c r="AT40" s="44">
        <v>12.2</v>
      </c>
      <c r="AU40" s="44">
        <v>0.4</v>
      </c>
      <c r="AV40" s="1">
        <v>1975</v>
      </c>
      <c r="AW40" s="45">
        <v>2.03</v>
      </c>
      <c r="AX40" s="46">
        <v>0.042</v>
      </c>
      <c r="AY40" s="45">
        <v>13.96</v>
      </c>
      <c r="AZ40" s="44">
        <v>22.3</v>
      </c>
      <c r="BA40" s="44">
        <v>12.2</v>
      </c>
      <c r="BB40" s="45">
        <v>0.27</v>
      </c>
      <c r="BC40" s="1">
        <v>18532</v>
      </c>
      <c r="BD40" s="1">
        <v>17263</v>
      </c>
      <c r="BE40" s="45">
        <v>13.48</v>
      </c>
    </row>
    <row r="41" spans="1:57" ht="15" customHeight="1">
      <c r="A41" s="41" t="s">
        <v>19</v>
      </c>
      <c r="B41" s="41" t="s">
        <v>113</v>
      </c>
      <c r="C41" s="41"/>
      <c r="D41" s="43">
        <v>0.7451</v>
      </c>
      <c r="E41" s="44">
        <v>10</v>
      </c>
      <c r="F41" s="1">
        <v>93</v>
      </c>
      <c r="G41" s="1">
        <v>113</v>
      </c>
      <c r="H41" s="1">
        <v>121</v>
      </c>
      <c r="I41" s="1">
        <v>131</v>
      </c>
      <c r="J41" s="1">
        <v>140</v>
      </c>
      <c r="K41" s="1">
        <v>149</v>
      </c>
      <c r="L41" s="1">
        <v>156</v>
      </c>
      <c r="M41" s="1">
        <v>195</v>
      </c>
      <c r="N41" s="1">
        <v>245</v>
      </c>
      <c r="O41" s="1">
        <v>280</v>
      </c>
      <c r="P41" s="1">
        <v>324</v>
      </c>
      <c r="Q41" s="1">
        <v>355</v>
      </c>
      <c r="R41" s="1">
        <v>418</v>
      </c>
      <c r="S41" s="44">
        <v>97.1</v>
      </c>
      <c r="T41" s="44">
        <v>1.1</v>
      </c>
      <c r="U41" s="44">
        <v>1.8</v>
      </c>
      <c r="V41" s="44">
        <v>53.6</v>
      </c>
      <c r="W41" s="44">
        <v>60.6</v>
      </c>
      <c r="X41" s="44">
        <v>62.2</v>
      </c>
      <c r="Y41" s="44">
        <v>76.1</v>
      </c>
      <c r="Z41" s="44">
        <v>85</v>
      </c>
      <c r="AA41" s="44">
        <v>91.1</v>
      </c>
      <c r="AB41" s="44">
        <v>92.5</v>
      </c>
      <c r="AC41" s="1">
        <v>116</v>
      </c>
      <c r="AD41" s="1">
        <v>119</v>
      </c>
      <c r="AE41" s="1">
        <v>122</v>
      </c>
      <c r="AF41" s="1">
        <v>124</v>
      </c>
      <c r="AG41" s="1">
        <v>1034</v>
      </c>
      <c r="AH41" s="1">
        <v>1062</v>
      </c>
      <c r="AI41" s="44" t="s">
        <v>9</v>
      </c>
      <c r="AJ41" s="47">
        <v>11.9</v>
      </c>
      <c r="AK41" s="44" t="s">
        <v>9</v>
      </c>
      <c r="AL41" s="44" t="s">
        <v>9</v>
      </c>
      <c r="AM41" s="44" t="s">
        <v>9</v>
      </c>
      <c r="AN41" s="44" t="s">
        <v>9</v>
      </c>
      <c r="AO41" s="1">
        <v>8</v>
      </c>
      <c r="AP41" s="44">
        <v>93</v>
      </c>
      <c r="AQ41" s="44">
        <v>83</v>
      </c>
      <c r="AR41" s="44">
        <v>88</v>
      </c>
      <c r="AS41" s="44">
        <v>88</v>
      </c>
      <c r="AT41" s="44">
        <v>5.4</v>
      </c>
      <c r="AU41" s="44" t="s">
        <v>11</v>
      </c>
      <c r="AV41" s="1">
        <v>1633</v>
      </c>
      <c r="AW41" s="45">
        <v>2.02</v>
      </c>
      <c r="AX41" s="46">
        <v>0.04</v>
      </c>
      <c r="AY41" s="45">
        <v>13.98</v>
      </c>
      <c r="AZ41" s="44">
        <v>20.7</v>
      </c>
      <c r="BA41" s="44">
        <v>11.8</v>
      </c>
      <c r="BB41" s="45">
        <v>0.21</v>
      </c>
      <c r="BC41" s="1">
        <v>18824</v>
      </c>
      <c r="BD41" s="1">
        <v>17558</v>
      </c>
      <c r="BE41" s="45">
        <v>13.46</v>
      </c>
    </row>
    <row r="42" spans="1:57" ht="15" customHeight="1">
      <c r="A42" s="41" t="s">
        <v>19</v>
      </c>
      <c r="B42" s="41" t="s">
        <v>113</v>
      </c>
      <c r="C42" s="41"/>
      <c r="D42" s="43">
        <v>0.7406</v>
      </c>
      <c r="E42" s="44">
        <v>9.9</v>
      </c>
      <c r="F42" s="1">
        <v>90</v>
      </c>
      <c r="G42" s="1">
        <v>111</v>
      </c>
      <c r="H42" s="1">
        <v>120</v>
      </c>
      <c r="I42" s="1">
        <v>132</v>
      </c>
      <c r="J42" s="1">
        <v>141</v>
      </c>
      <c r="K42" s="1">
        <v>150</v>
      </c>
      <c r="L42" s="1">
        <v>156</v>
      </c>
      <c r="M42" s="1">
        <v>161</v>
      </c>
      <c r="N42" s="1">
        <v>236</v>
      </c>
      <c r="O42" s="1">
        <v>270</v>
      </c>
      <c r="P42" s="1">
        <v>316</v>
      </c>
      <c r="Q42" s="1">
        <v>348</v>
      </c>
      <c r="R42" s="1">
        <v>398</v>
      </c>
      <c r="S42" s="44">
        <v>97</v>
      </c>
      <c r="T42" s="44">
        <v>1.1</v>
      </c>
      <c r="U42" s="44">
        <v>1.9</v>
      </c>
      <c r="V42" s="44">
        <v>52.8</v>
      </c>
      <c r="W42" s="44">
        <v>64.3</v>
      </c>
      <c r="X42" s="44">
        <v>65.6</v>
      </c>
      <c r="Y42" s="44">
        <v>78.9</v>
      </c>
      <c r="Z42" s="44">
        <v>87</v>
      </c>
      <c r="AA42" s="44">
        <v>93</v>
      </c>
      <c r="AB42" s="44">
        <v>94</v>
      </c>
      <c r="AC42" s="1">
        <v>118</v>
      </c>
      <c r="AD42" s="1">
        <v>121</v>
      </c>
      <c r="AE42" s="1">
        <v>122</v>
      </c>
      <c r="AF42" s="1">
        <v>120</v>
      </c>
      <c r="AG42" s="1">
        <v>1086</v>
      </c>
      <c r="AH42" s="1">
        <v>1070</v>
      </c>
      <c r="AI42" s="44" t="s">
        <v>9</v>
      </c>
      <c r="AJ42" s="47">
        <v>14.3</v>
      </c>
      <c r="AK42" s="44" t="s">
        <v>9</v>
      </c>
      <c r="AL42" s="44" t="s">
        <v>9</v>
      </c>
      <c r="AM42" s="44" t="s">
        <v>9</v>
      </c>
      <c r="AN42" s="44" t="s">
        <v>9</v>
      </c>
      <c r="AO42" s="1">
        <v>14</v>
      </c>
      <c r="AP42" s="44">
        <v>94.2</v>
      </c>
      <c r="AQ42" s="44">
        <v>83.1</v>
      </c>
      <c r="AR42" s="44">
        <v>88.6</v>
      </c>
      <c r="AS42" s="44">
        <v>88</v>
      </c>
      <c r="AT42" s="44">
        <v>10.2</v>
      </c>
      <c r="AU42" s="44">
        <v>0.8</v>
      </c>
      <c r="AV42" s="1">
        <v>1893</v>
      </c>
      <c r="AW42" s="45">
        <v>2.01</v>
      </c>
      <c r="AX42" s="46">
        <v>0.049</v>
      </c>
      <c r="AY42" s="45">
        <v>13.79</v>
      </c>
      <c r="AZ42" s="44">
        <v>18.9</v>
      </c>
      <c r="BA42" s="44">
        <v>9.6</v>
      </c>
      <c r="BB42" s="45">
        <v>0.37</v>
      </c>
      <c r="BC42" s="1" t="s">
        <v>10</v>
      </c>
      <c r="BD42" s="1" t="s">
        <v>10</v>
      </c>
      <c r="BE42" s="45" t="s">
        <v>10</v>
      </c>
    </row>
    <row r="43" spans="1:57" ht="15" customHeight="1">
      <c r="A43" s="41" t="s">
        <v>19</v>
      </c>
      <c r="B43" s="41" t="s">
        <v>113</v>
      </c>
      <c r="C43" s="41"/>
      <c r="D43" s="43">
        <v>0.7424</v>
      </c>
      <c r="E43" s="44">
        <v>10.1</v>
      </c>
      <c r="F43" s="1">
        <v>90</v>
      </c>
      <c r="G43" s="1">
        <v>110</v>
      </c>
      <c r="H43" s="1">
        <v>119</v>
      </c>
      <c r="I43" s="1">
        <v>130</v>
      </c>
      <c r="J43" s="1">
        <v>139</v>
      </c>
      <c r="K43" s="1">
        <v>148</v>
      </c>
      <c r="L43" s="1">
        <v>155</v>
      </c>
      <c r="M43" s="1">
        <v>203</v>
      </c>
      <c r="N43" s="1">
        <v>246</v>
      </c>
      <c r="O43" s="1">
        <v>279</v>
      </c>
      <c r="P43" s="1">
        <v>324</v>
      </c>
      <c r="Q43" s="1">
        <v>356</v>
      </c>
      <c r="R43" s="1">
        <v>413</v>
      </c>
      <c r="S43" s="44">
        <v>96.8</v>
      </c>
      <c r="T43" s="44">
        <v>1.1</v>
      </c>
      <c r="U43" s="44">
        <v>2.1</v>
      </c>
      <c r="V43" s="44">
        <v>54.3</v>
      </c>
      <c r="W43" s="44">
        <v>59.6</v>
      </c>
      <c r="X43" s="44">
        <v>61.4</v>
      </c>
      <c r="Y43" s="44">
        <v>76.2</v>
      </c>
      <c r="Z43" s="44">
        <v>85.1</v>
      </c>
      <c r="AA43" s="44">
        <v>91.2</v>
      </c>
      <c r="AB43" s="44">
        <v>92.7</v>
      </c>
      <c r="AC43" s="1">
        <v>116</v>
      </c>
      <c r="AD43" s="1">
        <v>119</v>
      </c>
      <c r="AE43" s="1">
        <v>120</v>
      </c>
      <c r="AF43" s="1">
        <v>120</v>
      </c>
      <c r="AG43" s="1">
        <v>1015</v>
      </c>
      <c r="AH43" s="1">
        <v>1051</v>
      </c>
      <c r="AI43" s="44" t="s">
        <v>9</v>
      </c>
      <c r="AJ43" s="47">
        <v>11.3</v>
      </c>
      <c r="AK43" s="44" t="s">
        <v>9</v>
      </c>
      <c r="AL43" s="44" t="s">
        <v>9</v>
      </c>
      <c r="AM43" s="44" t="s">
        <v>9</v>
      </c>
      <c r="AN43" s="44" t="s">
        <v>9</v>
      </c>
      <c r="AO43" s="1">
        <v>9</v>
      </c>
      <c r="AP43" s="44">
        <v>92.8</v>
      </c>
      <c r="AQ43" s="44">
        <v>82.7</v>
      </c>
      <c r="AR43" s="44">
        <v>87.8</v>
      </c>
      <c r="AS43" s="44">
        <v>88</v>
      </c>
      <c r="AT43" s="44">
        <v>6.6</v>
      </c>
      <c r="AU43" s="44">
        <v>0.4</v>
      </c>
      <c r="AV43" s="1">
        <v>1539</v>
      </c>
      <c r="AW43" s="45">
        <v>2.1</v>
      </c>
      <c r="AX43" s="46">
        <v>0.039</v>
      </c>
      <c r="AY43" s="45">
        <v>14.13</v>
      </c>
      <c r="AZ43" s="44">
        <v>19.9</v>
      </c>
      <c r="BA43" s="44">
        <v>11.7</v>
      </c>
      <c r="BB43" s="45">
        <v>0.21</v>
      </c>
      <c r="BC43" s="1" t="s">
        <v>10</v>
      </c>
      <c r="BD43" s="1" t="s">
        <v>10</v>
      </c>
      <c r="BE43" s="45" t="s">
        <v>10</v>
      </c>
    </row>
    <row r="44" spans="1:57" ht="15" customHeight="1">
      <c r="A44" s="41" t="s">
        <v>19</v>
      </c>
      <c r="B44" s="41" t="s">
        <v>113</v>
      </c>
      <c r="C44" s="41"/>
      <c r="D44" s="43">
        <v>0.7426</v>
      </c>
      <c r="E44" s="44">
        <v>10</v>
      </c>
      <c r="F44" s="1">
        <v>90</v>
      </c>
      <c r="G44" s="1">
        <v>109</v>
      </c>
      <c r="H44" s="1">
        <v>119</v>
      </c>
      <c r="I44" s="1">
        <v>129</v>
      </c>
      <c r="J44" s="1">
        <v>138</v>
      </c>
      <c r="K44" s="1">
        <v>147</v>
      </c>
      <c r="L44" s="1">
        <v>159</v>
      </c>
      <c r="M44" s="1">
        <v>217</v>
      </c>
      <c r="N44" s="1">
        <v>250</v>
      </c>
      <c r="O44" s="1">
        <v>284</v>
      </c>
      <c r="P44" s="1">
        <v>325</v>
      </c>
      <c r="Q44" s="1">
        <v>358</v>
      </c>
      <c r="R44" s="1">
        <v>418</v>
      </c>
      <c r="S44" s="44">
        <v>97.2</v>
      </c>
      <c r="T44" s="44">
        <v>1.1</v>
      </c>
      <c r="U44" s="44">
        <v>1.7</v>
      </c>
      <c r="V44" s="44">
        <v>49.8</v>
      </c>
      <c r="W44" s="44">
        <v>56.4</v>
      </c>
      <c r="X44" s="44">
        <v>58.8</v>
      </c>
      <c r="Y44" s="44">
        <v>75</v>
      </c>
      <c r="Z44" s="44">
        <v>84.2</v>
      </c>
      <c r="AA44" s="44">
        <v>90.8</v>
      </c>
      <c r="AB44" s="44">
        <v>92.1</v>
      </c>
      <c r="AC44" s="1">
        <v>116</v>
      </c>
      <c r="AD44" s="1">
        <v>119</v>
      </c>
      <c r="AE44" s="1">
        <v>122</v>
      </c>
      <c r="AF44" s="1">
        <v>126</v>
      </c>
      <c r="AG44" s="1">
        <v>1003</v>
      </c>
      <c r="AH44" s="1">
        <v>1050</v>
      </c>
      <c r="AI44" s="44" t="s">
        <v>9</v>
      </c>
      <c r="AJ44" s="47">
        <v>9.3</v>
      </c>
      <c r="AK44" s="44" t="s">
        <v>9</v>
      </c>
      <c r="AL44" s="44" t="s">
        <v>9</v>
      </c>
      <c r="AM44" s="44" t="s">
        <v>9</v>
      </c>
      <c r="AN44" s="44" t="s">
        <v>9</v>
      </c>
      <c r="AO44" s="1">
        <v>8</v>
      </c>
      <c r="AP44" s="44">
        <v>91.8</v>
      </c>
      <c r="AQ44" s="44">
        <v>82.2</v>
      </c>
      <c r="AR44" s="44">
        <v>87</v>
      </c>
      <c r="AS44" s="44">
        <v>88</v>
      </c>
      <c r="AT44" s="44">
        <v>7.4</v>
      </c>
      <c r="AU44" s="44">
        <v>0.4</v>
      </c>
      <c r="AV44" s="1">
        <v>1966</v>
      </c>
      <c r="AW44" s="45">
        <v>2.11</v>
      </c>
      <c r="AX44" s="46">
        <v>0.032</v>
      </c>
      <c r="AY44" s="45">
        <v>14.27</v>
      </c>
      <c r="AZ44" s="44">
        <v>22.5</v>
      </c>
      <c r="BA44" s="44">
        <v>12.5</v>
      </c>
      <c r="BB44" s="45">
        <v>0.27</v>
      </c>
      <c r="BC44" s="1" t="s">
        <v>10</v>
      </c>
      <c r="BD44" s="1" t="s">
        <v>10</v>
      </c>
      <c r="BE44" s="45" t="s">
        <v>10</v>
      </c>
    </row>
    <row r="45" spans="1:57" ht="15" customHeight="1">
      <c r="A45" s="99" t="s">
        <v>20</v>
      </c>
      <c r="B45" s="99" t="s">
        <v>113</v>
      </c>
      <c r="C45" s="99"/>
      <c r="D45" s="94">
        <v>0.7426</v>
      </c>
      <c r="E45" s="95">
        <v>9</v>
      </c>
      <c r="F45" s="96">
        <v>96</v>
      </c>
      <c r="G45" s="96">
        <v>116</v>
      </c>
      <c r="H45" s="96">
        <v>125</v>
      </c>
      <c r="I45" s="96">
        <v>134</v>
      </c>
      <c r="J45" s="96">
        <v>143</v>
      </c>
      <c r="K45" s="96">
        <v>151</v>
      </c>
      <c r="L45" s="96">
        <v>182</v>
      </c>
      <c r="M45" s="96">
        <v>227</v>
      </c>
      <c r="N45" s="96">
        <v>258</v>
      </c>
      <c r="O45" s="96">
        <v>293</v>
      </c>
      <c r="P45" s="96">
        <v>331</v>
      </c>
      <c r="Q45" s="96">
        <v>365</v>
      </c>
      <c r="R45" s="96">
        <v>411</v>
      </c>
      <c r="S45" s="95">
        <v>97.2</v>
      </c>
      <c r="T45" s="95">
        <v>1.1</v>
      </c>
      <c r="U45" s="95">
        <v>1.7</v>
      </c>
      <c r="V45" s="95">
        <v>46.3</v>
      </c>
      <c r="W45" s="95">
        <v>53</v>
      </c>
      <c r="X45" s="95">
        <v>55.5</v>
      </c>
      <c r="Y45" s="95">
        <v>72.5</v>
      </c>
      <c r="Z45" s="95">
        <v>82</v>
      </c>
      <c r="AA45" s="95">
        <v>89.9</v>
      </c>
      <c r="AB45" s="95">
        <v>90.9</v>
      </c>
      <c r="AC45" s="96">
        <v>122</v>
      </c>
      <c r="AD45" s="96">
        <v>127</v>
      </c>
      <c r="AE45" s="96">
        <v>132</v>
      </c>
      <c r="AF45" s="96">
        <v>144</v>
      </c>
      <c r="AG45" s="96">
        <v>1087</v>
      </c>
      <c r="AH45" s="96">
        <v>1133</v>
      </c>
      <c r="AI45" s="95" t="s">
        <v>9</v>
      </c>
      <c r="AJ45" s="95">
        <v>9.2</v>
      </c>
      <c r="AK45" s="95" t="s">
        <v>9</v>
      </c>
      <c r="AL45" s="95" t="s">
        <v>9</v>
      </c>
      <c r="AM45" s="95" t="s">
        <v>9</v>
      </c>
      <c r="AN45" s="95" t="s">
        <v>9</v>
      </c>
      <c r="AO45" s="96">
        <v>17</v>
      </c>
      <c r="AP45" s="95">
        <v>92</v>
      </c>
      <c r="AQ45" s="95">
        <v>83.1</v>
      </c>
      <c r="AR45" s="95">
        <v>87.6</v>
      </c>
      <c r="AS45" s="95" t="s">
        <v>158</v>
      </c>
      <c r="AT45" s="95">
        <v>4</v>
      </c>
      <c r="AU45" s="95" t="s">
        <v>11</v>
      </c>
      <c r="AV45" s="96">
        <v>1246</v>
      </c>
      <c r="AW45" s="97">
        <v>2.05</v>
      </c>
      <c r="AX45" s="100">
        <v>0.031</v>
      </c>
      <c r="AY45" s="97">
        <v>14.2</v>
      </c>
      <c r="AZ45" s="95">
        <v>20.8</v>
      </c>
      <c r="BA45" s="95">
        <v>9</v>
      </c>
      <c r="BB45" s="97">
        <v>0.49</v>
      </c>
      <c r="BC45" s="96">
        <v>18264</v>
      </c>
      <c r="BD45" s="96">
        <v>16971</v>
      </c>
      <c r="BE45" s="97">
        <v>13.83</v>
      </c>
    </row>
    <row r="46" spans="1:57" ht="15" customHeight="1">
      <c r="A46" s="99" t="s">
        <v>20</v>
      </c>
      <c r="B46" s="99" t="s">
        <v>113</v>
      </c>
      <c r="C46" s="99"/>
      <c r="D46" s="94">
        <v>0.7426</v>
      </c>
      <c r="E46" s="95">
        <v>9.1</v>
      </c>
      <c r="F46" s="96">
        <v>96</v>
      </c>
      <c r="G46" s="96">
        <v>120</v>
      </c>
      <c r="H46" s="96">
        <v>128</v>
      </c>
      <c r="I46" s="96">
        <v>136</v>
      </c>
      <c r="J46" s="96">
        <v>144</v>
      </c>
      <c r="K46" s="96">
        <v>151</v>
      </c>
      <c r="L46" s="96">
        <v>158</v>
      </c>
      <c r="M46" s="96">
        <v>207</v>
      </c>
      <c r="N46" s="96">
        <v>251</v>
      </c>
      <c r="O46" s="96">
        <v>286</v>
      </c>
      <c r="P46" s="96">
        <v>330</v>
      </c>
      <c r="Q46" s="96">
        <v>363</v>
      </c>
      <c r="R46" s="96">
        <v>409</v>
      </c>
      <c r="S46" s="95">
        <v>97</v>
      </c>
      <c r="T46" s="95">
        <v>1.2</v>
      </c>
      <c r="U46" s="95">
        <v>1.8</v>
      </c>
      <c r="V46" s="95">
        <v>49.8</v>
      </c>
      <c r="W46" s="95">
        <v>58.5</v>
      </c>
      <c r="X46" s="95">
        <v>60.8</v>
      </c>
      <c r="Y46" s="95">
        <v>74.5</v>
      </c>
      <c r="Z46" s="95">
        <v>83.4</v>
      </c>
      <c r="AA46" s="95">
        <v>89.9</v>
      </c>
      <c r="AB46" s="95">
        <v>91.7</v>
      </c>
      <c r="AC46" s="96">
        <v>121</v>
      </c>
      <c r="AD46" s="96">
        <v>124</v>
      </c>
      <c r="AE46" s="96">
        <v>127</v>
      </c>
      <c r="AF46" s="96">
        <v>131</v>
      </c>
      <c r="AG46" s="96">
        <v>1054</v>
      </c>
      <c r="AH46" s="96">
        <v>1084</v>
      </c>
      <c r="AI46" s="95" t="s">
        <v>9</v>
      </c>
      <c r="AJ46" s="95">
        <v>11.8</v>
      </c>
      <c r="AK46" s="95" t="s">
        <v>9</v>
      </c>
      <c r="AL46" s="95" t="s">
        <v>9</v>
      </c>
      <c r="AM46" s="95" t="s">
        <v>9</v>
      </c>
      <c r="AN46" s="95" t="s">
        <v>9</v>
      </c>
      <c r="AO46" s="96">
        <v>18</v>
      </c>
      <c r="AP46" s="95">
        <v>93.1</v>
      </c>
      <c r="AQ46" s="95">
        <v>83.5</v>
      </c>
      <c r="AR46" s="95">
        <v>88.3</v>
      </c>
      <c r="AS46" s="95" t="s">
        <v>158</v>
      </c>
      <c r="AT46" s="95">
        <v>4.8</v>
      </c>
      <c r="AU46" s="95">
        <v>0.2</v>
      </c>
      <c r="AV46" s="96">
        <v>1731</v>
      </c>
      <c r="AW46" s="97">
        <v>2.05</v>
      </c>
      <c r="AX46" s="100">
        <v>0.04</v>
      </c>
      <c r="AY46" s="97">
        <v>14.01</v>
      </c>
      <c r="AZ46" s="95">
        <v>19.6</v>
      </c>
      <c r="BA46" s="95">
        <v>8.4</v>
      </c>
      <c r="BB46" s="97">
        <v>0.31</v>
      </c>
      <c r="BC46" s="96">
        <v>18470</v>
      </c>
      <c r="BD46" s="96">
        <v>17191</v>
      </c>
      <c r="BE46" s="97">
        <v>13.76</v>
      </c>
    </row>
    <row r="47" spans="1:57" ht="15" customHeight="1">
      <c r="A47" s="99" t="s">
        <v>20</v>
      </c>
      <c r="B47" s="99" t="s">
        <v>113</v>
      </c>
      <c r="C47" s="99"/>
      <c r="D47" s="94">
        <v>0.7402</v>
      </c>
      <c r="E47" s="95">
        <v>9.5</v>
      </c>
      <c r="F47" s="96">
        <v>93</v>
      </c>
      <c r="G47" s="96">
        <v>114</v>
      </c>
      <c r="H47" s="96">
        <v>122</v>
      </c>
      <c r="I47" s="96">
        <v>133</v>
      </c>
      <c r="J47" s="96">
        <v>142</v>
      </c>
      <c r="K47" s="96">
        <v>150</v>
      </c>
      <c r="L47" s="96">
        <v>156</v>
      </c>
      <c r="M47" s="96">
        <v>214</v>
      </c>
      <c r="N47" s="96">
        <v>251</v>
      </c>
      <c r="O47" s="96">
        <v>286</v>
      </c>
      <c r="P47" s="96">
        <v>331</v>
      </c>
      <c r="Q47" s="96">
        <v>363</v>
      </c>
      <c r="R47" s="96">
        <v>406</v>
      </c>
      <c r="S47" s="95">
        <v>97.3</v>
      </c>
      <c r="T47" s="95">
        <v>1.2</v>
      </c>
      <c r="U47" s="95">
        <v>1.5</v>
      </c>
      <c r="V47" s="95">
        <v>51.6</v>
      </c>
      <c r="W47" s="95">
        <v>57.7</v>
      </c>
      <c r="X47" s="95">
        <v>59.6</v>
      </c>
      <c r="Y47" s="95">
        <v>74.6</v>
      </c>
      <c r="Z47" s="95">
        <v>83.1</v>
      </c>
      <c r="AA47" s="95">
        <v>89.7</v>
      </c>
      <c r="AB47" s="95">
        <v>91.2</v>
      </c>
      <c r="AC47" s="96">
        <v>120</v>
      </c>
      <c r="AD47" s="96">
        <v>123</v>
      </c>
      <c r="AE47" s="96">
        <v>124</v>
      </c>
      <c r="AF47" s="96">
        <v>122</v>
      </c>
      <c r="AG47" s="96">
        <v>1028</v>
      </c>
      <c r="AH47" s="96">
        <v>1065</v>
      </c>
      <c r="AI47" s="95" t="s">
        <v>9</v>
      </c>
      <c r="AJ47" s="95">
        <v>11.2</v>
      </c>
      <c r="AK47" s="95" t="s">
        <v>9</v>
      </c>
      <c r="AL47" s="95" t="s">
        <v>9</v>
      </c>
      <c r="AM47" s="95" t="s">
        <v>9</v>
      </c>
      <c r="AN47" s="95" t="s">
        <v>9</v>
      </c>
      <c r="AO47" s="96">
        <v>19</v>
      </c>
      <c r="AP47" s="95">
        <v>92.8</v>
      </c>
      <c r="AQ47" s="95">
        <v>83.3</v>
      </c>
      <c r="AR47" s="95">
        <v>88</v>
      </c>
      <c r="AS47" s="95" t="s">
        <v>158</v>
      </c>
      <c r="AT47" s="95">
        <v>4.2</v>
      </c>
      <c r="AU47" s="95">
        <v>0.6</v>
      </c>
      <c r="AV47" s="96">
        <v>1581</v>
      </c>
      <c r="AW47" s="97">
        <v>2.03</v>
      </c>
      <c r="AX47" s="100">
        <v>0.038</v>
      </c>
      <c r="AY47" s="97">
        <v>14.03</v>
      </c>
      <c r="AZ47" s="95">
        <v>19.6</v>
      </c>
      <c r="BA47" s="95">
        <v>8.5</v>
      </c>
      <c r="BB47" s="97">
        <v>0.44</v>
      </c>
      <c r="BC47" s="96" t="s">
        <v>10</v>
      </c>
      <c r="BD47" s="96" t="s">
        <v>10</v>
      </c>
      <c r="BE47" s="97" t="s">
        <v>10</v>
      </c>
    </row>
    <row r="48" spans="1:57" ht="15" customHeight="1">
      <c r="A48" s="41" t="s">
        <v>117</v>
      </c>
      <c r="B48" s="41" t="s">
        <v>113</v>
      </c>
      <c r="C48" s="41"/>
      <c r="D48" s="43">
        <v>0.7363</v>
      </c>
      <c r="E48" s="44">
        <v>9.8</v>
      </c>
      <c r="F48" s="1">
        <v>92</v>
      </c>
      <c r="G48" s="1">
        <v>112</v>
      </c>
      <c r="H48" s="1">
        <v>121</v>
      </c>
      <c r="I48" s="1">
        <v>132</v>
      </c>
      <c r="J48" s="1">
        <v>141</v>
      </c>
      <c r="K48" s="1">
        <v>149</v>
      </c>
      <c r="L48" s="1">
        <v>156</v>
      </c>
      <c r="M48" s="1">
        <v>166</v>
      </c>
      <c r="N48" s="1">
        <v>234</v>
      </c>
      <c r="O48" s="1">
        <v>265</v>
      </c>
      <c r="P48" s="1">
        <v>308</v>
      </c>
      <c r="Q48" s="1">
        <v>340</v>
      </c>
      <c r="R48" s="1">
        <v>399</v>
      </c>
      <c r="S48" s="44">
        <v>97.1</v>
      </c>
      <c r="T48" s="44">
        <v>1</v>
      </c>
      <c r="U48" s="44">
        <v>1.9</v>
      </c>
      <c r="V48" s="44">
        <v>54</v>
      </c>
      <c r="W48" s="44">
        <v>63.2</v>
      </c>
      <c r="X48" s="44">
        <v>64.7</v>
      </c>
      <c r="Y48" s="44">
        <v>80.2</v>
      </c>
      <c r="Z48" s="44">
        <v>88.5</v>
      </c>
      <c r="AA48" s="44">
        <v>94</v>
      </c>
      <c r="AB48" s="44">
        <v>94.7</v>
      </c>
      <c r="AC48" s="1">
        <v>118</v>
      </c>
      <c r="AD48" s="1">
        <v>121</v>
      </c>
      <c r="AE48" s="1">
        <v>123</v>
      </c>
      <c r="AF48" s="1">
        <v>122</v>
      </c>
      <c r="AG48" s="1">
        <v>1060</v>
      </c>
      <c r="AH48" s="1">
        <v>1059</v>
      </c>
      <c r="AI48" s="44" t="s">
        <v>9</v>
      </c>
      <c r="AJ48" s="47">
        <v>13.6</v>
      </c>
      <c r="AK48" s="44" t="s">
        <v>9</v>
      </c>
      <c r="AL48" s="44" t="s">
        <v>9</v>
      </c>
      <c r="AM48" s="44" t="s">
        <v>9</v>
      </c>
      <c r="AN48" s="44" t="s">
        <v>9</v>
      </c>
      <c r="AO48" s="1">
        <v>16</v>
      </c>
      <c r="AP48" s="44">
        <v>93.7</v>
      </c>
      <c r="AQ48" s="44">
        <v>84.1</v>
      </c>
      <c r="AR48" s="44">
        <v>88.9</v>
      </c>
      <c r="AS48" s="44">
        <v>88</v>
      </c>
      <c r="AT48" s="44">
        <v>8.4</v>
      </c>
      <c r="AU48" s="44" t="s">
        <v>11</v>
      </c>
      <c r="AV48" s="1">
        <v>2156</v>
      </c>
      <c r="AW48" s="45">
        <v>2.07</v>
      </c>
      <c r="AX48" s="46">
        <v>0.054</v>
      </c>
      <c r="AY48" s="45">
        <v>13.77</v>
      </c>
      <c r="AZ48" s="44">
        <v>16.5</v>
      </c>
      <c r="BA48" s="44">
        <v>7.9</v>
      </c>
      <c r="BB48" s="45">
        <v>0.03</v>
      </c>
      <c r="BC48" s="1" t="s">
        <v>10</v>
      </c>
      <c r="BD48" s="1" t="s">
        <v>10</v>
      </c>
      <c r="BE48" s="45"/>
    </row>
    <row r="49" spans="1:57" ht="15" customHeight="1">
      <c r="A49" s="41" t="s">
        <v>117</v>
      </c>
      <c r="B49" s="41" t="s">
        <v>113</v>
      </c>
      <c r="C49" s="41"/>
      <c r="D49" s="43">
        <v>0.7377</v>
      </c>
      <c r="E49" s="44">
        <v>9.7</v>
      </c>
      <c r="F49" s="1">
        <v>95</v>
      </c>
      <c r="G49" s="1">
        <v>111</v>
      </c>
      <c r="H49" s="1">
        <v>119</v>
      </c>
      <c r="I49" s="1">
        <v>129</v>
      </c>
      <c r="J49" s="1">
        <v>138</v>
      </c>
      <c r="K49" s="1">
        <v>147</v>
      </c>
      <c r="L49" s="1">
        <v>154</v>
      </c>
      <c r="M49" s="1">
        <v>174</v>
      </c>
      <c r="N49" s="1">
        <v>240</v>
      </c>
      <c r="O49" s="1">
        <v>275</v>
      </c>
      <c r="P49" s="1">
        <v>320</v>
      </c>
      <c r="Q49" s="1">
        <v>358</v>
      </c>
      <c r="R49" s="1">
        <v>410</v>
      </c>
      <c r="S49" s="44">
        <v>96.6</v>
      </c>
      <c r="T49" s="44">
        <v>1.1</v>
      </c>
      <c r="U49" s="44">
        <v>2.3</v>
      </c>
      <c r="V49" s="44">
        <v>54.8</v>
      </c>
      <c r="W49" s="44">
        <v>62.3</v>
      </c>
      <c r="X49" s="44">
        <v>63.8</v>
      </c>
      <c r="Y49" s="44">
        <v>77.9</v>
      </c>
      <c r="Z49" s="44">
        <v>86</v>
      </c>
      <c r="AA49" s="44">
        <v>91.3</v>
      </c>
      <c r="AB49" s="44">
        <v>92.5</v>
      </c>
      <c r="AC49" s="1">
        <v>118</v>
      </c>
      <c r="AD49" s="1">
        <v>121</v>
      </c>
      <c r="AE49" s="1">
        <v>122</v>
      </c>
      <c r="AF49" s="1">
        <v>122</v>
      </c>
      <c r="AG49" s="1">
        <v>1032</v>
      </c>
      <c r="AH49" s="1">
        <v>1053</v>
      </c>
      <c r="AI49" s="44" t="s">
        <v>9</v>
      </c>
      <c r="AJ49" s="47">
        <v>12.4</v>
      </c>
      <c r="AK49" s="44" t="s">
        <v>9</v>
      </c>
      <c r="AL49" s="44" t="s">
        <v>9</v>
      </c>
      <c r="AM49" s="44" t="s">
        <v>9</v>
      </c>
      <c r="AN49" s="44" t="s">
        <v>9</v>
      </c>
      <c r="AO49" s="1">
        <v>11</v>
      </c>
      <c r="AP49" s="44">
        <v>93.5</v>
      </c>
      <c r="AQ49" s="44">
        <v>84</v>
      </c>
      <c r="AR49" s="44">
        <v>88.8</v>
      </c>
      <c r="AS49" s="44">
        <v>88</v>
      </c>
      <c r="AT49" s="44">
        <v>8</v>
      </c>
      <c r="AU49" s="44">
        <v>0.2</v>
      </c>
      <c r="AV49" s="1">
        <v>1834</v>
      </c>
      <c r="AW49" s="45">
        <v>1.99</v>
      </c>
      <c r="AX49" s="46">
        <v>0.043</v>
      </c>
      <c r="AY49" s="45">
        <v>13.89</v>
      </c>
      <c r="AZ49" s="44">
        <v>19.2</v>
      </c>
      <c r="BA49" s="44">
        <v>7.8</v>
      </c>
      <c r="BB49" s="45" t="s">
        <v>112</v>
      </c>
      <c r="BC49" s="1">
        <v>18584</v>
      </c>
      <c r="BD49" s="1">
        <v>17338</v>
      </c>
      <c r="BE49" s="45">
        <v>14</v>
      </c>
    </row>
    <row r="50" spans="1:57" ht="15" customHeight="1">
      <c r="A50" s="41" t="s">
        <v>117</v>
      </c>
      <c r="B50" s="41" t="s">
        <v>113</v>
      </c>
      <c r="C50" s="41"/>
      <c r="D50" s="43">
        <v>0.7359</v>
      </c>
      <c r="E50" s="44">
        <v>9.8</v>
      </c>
      <c r="F50" s="1">
        <v>94</v>
      </c>
      <c r="G50" s="1">
        <v>113</v>
      </c>
      <c r="H50" s="1">
        <v>122</v>
      </c>
      <c r="I50" s="1">
        <v>132</v>
      </c>
      <c r="J50" s="1">
        <v>141</v>
      </c>
      <c r="K50" s="1">
        <v>149</v>
      </c>
      <c r="L50" s="1">
        <v>156</v>
      </c>
      <c r="M50" s="1">
        <v>165</v>
      </c>
      <c r="N50" s="1">
        <v>233</v>
      </c>
      <c r="O50" s="1">
        <v>264</v>
      </c>
      <c r="P50" s="1">
        <v>308</v>
      </c>
      <c r="Q50" s="1">
        <v>340</v>
      </c>
      <c r="R50" s="1">
        <v>402</v>
      </c>
      <c r="S50" s="44">
        <v>97.1</v>
      </c>
      <c r="T50" s="44">
        <v>1.1</v>
      </c>
      <c r="U50" s="44">
        <v>1.8</v>
      </c>
      <c r="V50" s="44">
        <v>53.8</v>
      </c>
      <c r="W50" s="44">
        <v>63.6</v>
      </c>
      <c r="X50" s="44">
        <v>65.1</v>
      </c>
      <c r="Y50" s="44">
        <v>80.5</v>
      </c>
      <c r="Z50" s="44">
        <v>88.5</v>
      </c>
      <c r="AA50" s="44">
        <v>94</v>
      </c>
      <c r="AB50" s="44">
        <v>94.8</v>
      </c>
      <c r="AC50" s="1">
        <v>117</v>
      </c>
      <c r="AD50" s="1">
        <v>120</v>
      </c>
      <c r="AE50" s="1">
        <v>123</v>
      </c>
      <c r="AF50" s="1">
        <v>124</v>
      </c>
      <c r="AG50" s="1">
        <v>1069</v>
      </c>
      <c r="AH50" s="1">
        <v>1063</v>
      </c>
      <c r="AI50" s="44" t="s">
        <v>9</v>
      </c>
      <c r="AJ50" s="47">
        <v>13.9</v>
      </c>
      <c r="AK50" s="44" t="s">
        <v>9</v>
      </c>
      <c r="AL50" s="44" t="s">
        <v>9</v>
      </c>
      <c r="AM50" s="44" t="s">
        <v>9</v>
      </c>
      <c r="AN50" s="44" t="s">
        <v>9</v>
      </c>
      <c r="AO50" s="1">
        <v>17</v>
      </c>
      <c r="AP50" s="44">
        <v>94</v>
      </c>
      <c r="AQ50" s="44">
        <v>83.9</v>
      </c>
      <c r="AR50" s="44">
        <v>89</v>
      </c>
      <c r="AS50" s="44">
        <v>88</v>
      </c>
      <c r="AT50" s="44">
        <v>5.6</v>
      </c>
      <c r="AU50" s="44">
        <v>0.6</v>
      </c>
      <c r="AV50" s="1">
        <v>2086</v>
      </c>
      <c r="AW50" s="45">
        <v>2</v>
      </c>
      <c r="AX50" s="46">
        <v>0.048</v>
      </c>
      <c r="AY50" s="45">
        <v>13.78</v>
      </c>
      <c r="AZ50" s="44">
        <v>16.1</v>
      </c>
      <c r="BA50" s="44">
        <v>8.2</v>
      </c>
      <c r="BB50" s="45" t="s">
        <v>112</v>
      </c>
      <c r="BC50" s="1" t="s">
        <v>10</v>
      </c>
      <c r="BD50" s="1" t="s">
        <v>10</v>
      </c>
      <c r="BE50" s="45" t="s">
        <v>10</v>
      </c>
    </row>
    <row r="51" spans="1:57" ht="15" customHeight="1">
      <c r="A51" s="41" t="s">
        <v>21</v>
      </c>
      <c r="B51" s="41" t="s">
        <v>113</v>
      </c>
      <c r="C51" s="41"/>
      <c r="D51" s="43">
        <v>0.7425</v>
      </c>
      <c r="E51" s="44">
        <v>9.7</v>
      </c>
      <c r="F51" s="1">
        <v>94</v>
      </c>
      <c r="G51" s="1">
        <v>111</v>
      </c>
      <c r="H51" s="1">
        <v>121</v>
      </c>
      <c r="I51" s="1">
        <v>131</v>
      </c>
      <c r="J51" s="1">
        <v>141</v>
      </c>
      <c r="K51" s="1">
        <v>149</v>
      </c>
      <c r="L51" s="1">
        <v>156</v>
      </c>
      <c r="M51" s="1">
        <v>172</v>
      </c>
      <c r="N51" s="1">
        <v>237</v>
      </c>
      <c r="O51" s="1">
        <v>269</v>
      </c>
      <c r="P51" s="1">
        <v>307</v>
      </c>
      <c r="Q51" s="1">
        <v>342</v>
      </c>
      <c r="R51" s="1">
        <v>394</v>
      </c>
      <c r="S51" s="44">
        <v>96.7</v>
      </c>
      <c r="T51" s="44">
        <v>1.1</v>
      </c>
      <c r="U51" s="44">
        <v>2.2</v>
      </c>
      <c r="V51" s="44">
        <v>52.6</v>
      </c>
      <c r="W51" s="44">
        <v>62.5</v>
      </c>
      <c r="X51" s="44">
        <v>64</v>
      </c>
      <c r="Y51" s="44">
        <v>79.3</v>
      </c>
      <c r="Z51" s="44">
        <v>87.8</v>
      </c>
      <c r="AA51" s="44">
        <v>93.5</v>
      </c>
      <c r="AB51" s="44">
        <v>94.5</v>
      </c>
      <c r="AC51" s="1">
        <v>118</v>
      </c>
      <c r="AD51" s="1">
        <v>121</v>
      </c>
      <c r="AE51" s="1">
        <v>123</v>
      </c>
      <c r="AF51" s="1">
        <v>124</v>
      </c>
      <c r="AG51" s="1">
        <v>1017</v>
      </c>
      <c r="AH51" s="1">
        <v>1045</v>
      </c>
      <c r="AI51" s="44" t="s">
        <v>9</v>
      </c>
      <c r="AJ51" s="47">
        <v>11.9</v>
      </c>
      <c r="AK51" s="44" t="s">
        <v>9</v>
      </c>
      <c r="AL51" s="44" t="s">
        <v>9</v>
      </c>
      <c r="AM51" s="44" t="s">
        <v>9</v>
      </c>
      <c r="AN51" s="44" t="s">
        <v>9</v>
      </c>
      <c r="AO51" s="1">
        <v>10</v>
      </c>
      <c r="AP51" s="44">
        <v>93.9</v>
      </c>
      <c r="AQ51" s="44">
        <v>83.7</v>
      </c>
      <c r="AR51" s="44">
        <v>88.8</v>
      </c>
      <c r="AS51" s="44">
        <v>88</v>
      </c>
      <c r="AT51" s="44">
        <v>3.8</v>
      </c>
      <c r="AU51" s="44">
        <v>0.4</v>
      </c>
      <c r="AV51" s="1">
        <v>1900</v>
      </c>
      <c r="AW51" s="45">
        <v>2.04</v>
      </c>
      <c r="AX51" s="46">
        <v>0.041</v>
      </c>
      <c r="AY51" s="45">
        <v>14</v>
      </c>
      <c r="AZ51" s="44">
        <v>21</v>
      </c>
      <c r="BA51" s="44">
        <v>6.8</v>
      </c>
      <c r="BB51" s="45">
        <v>0.44</v>
      </c>
      <c r="BC51" s="1">
        <v>18263</v>
      </c>
      <c r="BD51" s="1">
        <v>16987</v>
      </c>
      <c r="BE51" s="45">
        <v>13.37</v>
      </c>
    </row>
    <row r="52" spans="1:57" ht="15" customHeight="1">
      <c r="A52" s="41" t="s">
        <v>21</v>
      </c>
      <c r="B52" s="41" t="s">
        <v>113</v>
      </c>
      <c r="C52" s="41"/>
      <c r="D52" s="43">
        <v>0.7433</v>
      </c>
      <c r="E52" s="44">
        <v>9.6</v>
      </c>
      <c r="F52" s="1">
        <v>93</v>
      </c>
      <c r="G52" s="1">
        <v>113</v>
      </c>
      <c r="H52" s="1">
        <v>122</v>
      </c>
      <c r="I52" s="1">
        <v>133</v>
      </c>
      <c r="J52" s="1">
        <v>142</v>
      </c>
      <c r="K52" s="1">
        <v>150</v>
      </c>
      <c r="L52" s="1">
        <v>157</v>
      </c>
      <c r="M52" s="1">
        <v>163</v>
      </c>
      <c r="N52" s="1">
        <v>232</v>
      </c>
      <c r="O52" s="1">
        <v>264</v>
      </c>
      <c r="P52" s="1">
        <v>306</v>
      </c>
      <c r="Q52" s="1">
        <v>334</v>
      </c>
      <c r="R52" s="1">
        <v>390</v>
      </c>
      <c r="S52" s="44">
        <v>96.9</v>
      </c>
      <c r="T52" s="44">
        <v>1.2</v>
      </c>
      <c r="U52" s="44">
        <v>1.9</v>
      </c>
      <c r="V52" s="44">
        <v>51</v>
      </c>
      <c r="W52" s="44">
        <v>66</v>
      </c>
      <c r="X52" s="44">
        <v>67</v>
      </c>
      <c r="Y52" s="44">
        <v>80.6</v>
      </c>
      <c r="Z52" s="44">
        <v>88.8</v>
      </c>
      <c r="AA52" s="44">
        <v>94.5</v>
      </c>
      <c r="AB52" s="44">
        <v>95.3</v>
      </c>
      <c r="AC52" s="1">
        <v>119</v>
      </c>
      <c r="AD52" s="1">
        <v>122</v>
      </c>
      <c r="AE52" s="1">
        <v>124</v>
      </c>
      <c r="AF52" s="1">
        <v>123</v>
      </c>
      <c r="AG52" s="1">
        <v>1087</v>
      </c>
      <c r="AH52" s="1">
        <v>1068</v>
      </c>
      <c r="AI52" s="44" t="s">
        <v>9</v>
      </c>
      <c r="AJ52" s="47">
        <v>14.5</v>
      </c>
      <c r="AK52" s="44" t="s">
        <v>9</v>
      </c>
      <c r="AL52" s="44" t="s">
        <v>9</v>
      </c>
      <c r="AM52" s="44" t="s">
        <v>9</v>
      </c>
      <c r="AN52" s="44" t="s">
        <v>9</v>
      </c>
      <c r="AO52" s="1">
        <v>8</v>
      </c>
      <c r="AP52" s="44">
        <v>94.8</v>
      </c>
      <c r="AQ52" s="44">
        <v>84.2</v>
      </c>
      <c r="AR52" s="44">
        <v>89.5</v>
      </c>
      <c r="AS52" s="44">
        <v>88</v>
      </c>
      <c r="AT52" s="44">
        <v>5.8</v>
      </c>
      <c r="AU52" s="44">
        <v>0.2</v>
      </c>
      <c r="AV52" s="1">
        <v>2201</v>
      </c>
      <c r="AW52" s="45">
        <v>2.04</v>
      </c>
      <c r="AX52" s="46">
        <v>0.05</v>
      </c>
      <c r="AY52" s="45">
        <v>13.81</v>
      </c>
      <c r="AZ52" s="44">
        <v>21.3</v>
      </c>
      <c r="BA52" s="44">
        <v>5.9</v>
      </c>
      <c r="BB52" s="45">
        <v>0.43</v>
      </c>
      <c r="BC52" s="1" t="s">
        <v>10</v>
      </c>
      <c r="BD52" s="1" t="s">
        <v>10</v>
      </c>
      <c r="BE52" s="45" t="s">
        <v>10</v>
      </c>
    </row>
    <row r="53" spans="1:57" ht="15" customHeight="1">
      <c r="A53" s="41" t="s">
        <v>21</v>
      </c>
      <c r="B53" s="41" t="s">
        <v>113</v>
      </c>
      <c r="C53" s="41"/>
      <c r="D53" s="43">
        <v>0.7431</v>
      </c>
      <c r="E53" s="44">
        <v>9.8</v>
      </c>
      <c r="F53" s="1">
        <v>95</v>
      </c>
      <c r="G53" s="1">
        <v>112</v>
      </c>
      <c r="H53" s="1">
        <v>121</v>
      </c>
      <c r="I53" s="1">
        <v>132</v>
      </c>
      <c r="J53" s="1">
        <v>142</v>
      </c>
      <c r="K53" s="1">
        <v>150</v>
      </c>
      <c r="L53" s="1">
        <v>158</v>
      </c>
      <c r="M53" s="1">
        <v>162</v>
      </c>
      <c r="N53" s="1">
        <v>233</v>
      </c>
      <c r="O53" s="1">
        <v>271</v>
      </c>
      <c r="P53" s="1">
        <v>316</v>
      </c>
      <c r="Q53" s="1">
        <v>350</v>
      </c>
      <c r="R53" s="1">
        <v>407</v>
      </c>
      <c r="S53" s="44">
        <v>96.7</v>
      </c>
      <c r="T53" s="44">
        <v>1.1</v>
      </c>
      <c r="U53" s="44">
        <v>2.2</v>
      </c>
      <c r="V53" s="44">
        <v>50.1</v>
      </c>
      <c r="W53" s="44">
        <v>66.5</v>
      </c>
      <c r="X53" s="44">
        <v>67.4</v>
      </c>
      <c r="Y53" s="44">
        <v>78.4</v>
      </c>
      <c r="Z53" s="44">
        <v>86.8</v>
      </c>
      <c r="AA53" s="44">
        <v>92.6</v>
      </c>
      <c r="AB53" s="44">
        <v>93.6</v>
      </c>
      <c r="AC53" s="1">
        <v>118</v>
      </c>
      <c r="AD53" s="1">
        <v>121</v>
      </c>
      <c r="AE53" s="1">
        <v>123</v>
      </c>
      <c r="AF53" s="1">
        <v>124</v>
      </c>
      <c r="AG53" s="1">
        <v>1136</v>
      </c>
      <c r="AH53" s="1">
        <v>1088</v>
      </c>
      <c r="AI53" s="44" t="s">
        <v>9</v>
      </c>
      <c r="AJ53" s="47">
        <v>15.7</v>
      </c>
      <c r="AK53" s="44" t="s">
        <v>9</v>
      </c>
      <c r="AL53" s="44" t="s">
        <v>9</v>
      </c>
      <c r="AM53" s="44" t="s">
        <v>9</v>
      </c>
      <c r="AN53" s="44" t="s">
        <v>9</v>
      </c>
      <c r="AO53" s="1">
        <v>15</v>
      </c>
      <c r="AP53" s="44">
        <v>95.4</v>
      </c>
      <c r="AQ53" s="44">
        <v>84.2</v>
      </c>
      <c r="AR53" s="44">
        <v>89.8</v>
      </c>
      <c r="AS53" s="44">
        <v>88</v>
      </c>
      <c r="AT53" s="44">
        <v>5.6</v>
      </c>
      <c r="AU53" s="44" t="s">
        <v>11</v>
      </c>
      <c r="AV53" s="1">
        <v>2393</v>
      </c>
      <c r="AW53" s="45">
        <v>2.11</v>
      </c>
      <c r="AX53" s="46">
        <v>0.055</v>
      </c>
      <c r="AY53" s="45">
        <v>13.82</v>
      </c>
      <c r="AZ53" s="44">
        <v>19</v>
      </c>
      <c r="BA53" s="44">
        <v>6.4</v>
      </c>
      <c r="BB53" s="45">
        <v>0.5</v>
      </c>
      <c r="BC53" s="1" t="s">
        <v>10</v>
      </c>
      <c r="BD53" s="1" t="s">
        <v>10</v>
      </c>
      <c r="BE53" s="45" t="s">
        <v>10</v>
      </c>
    </row>
  </sheetData>
  <sheetProtection/>
  <mergeCells count="1">
    <mergeCell ref="A5:C5"/>
  </mergeCells>
  <conditionalFormatting sqref="AO1:AO5 AO16:AO65536">
    <cfRule type="cellIs" priority="5" dxfId="0" operator="greaterThan" stopIfTrue="1">
      <formula>80</formula>
    </cfRule>
  </conditionalFormatting>
  <conditionalFormatting sqref="AJ17:AJ43 AJ46:AJ52">
    <cfRule type="cellIs" priority="1" dxfId="1" operator="lessThan" stopIfTrue="1">
      <formula>10.1</formula>
    </cfRule>
    <cfRule type="cellIs" priority="2" dxfId="0" operator="greaterThan" stopIfTrue="1">
      <formula>15</formula>
    </cfRule>
  </conditionalFormatting>
  <printOptions gridLines="1"/>
  <pageMargins left="0.75" right="0.75" top="1" bottom="1" header="0.5" footer="0.5"/>
  <pageSetup horizontalDpi="600" verticalDpi="600" orientation="landscape" r:id="rId1"/>
  <headerFooter>
    <oddHeader>&amp;L&amp;"arial,Regular"&amp;KFFFFFF &amp;C&amp;"arial,Regular"&amp;KFFFFFF &amp;R&amp;"arial,Regular"&amp;KFFFFFF </oddHeader>
    <oddFooter>&amp;L&amp;"arial,Regular"&amp;KFFFFFF &amp;C&amp;"arial,Regular"&amp;KFFFFFF &amp;R&amp;"arial,Regular"&amp;KFFFFFF </oddFooter>
    <evenHeader>&amp;L&amp;"arial,Regular"&amp;KFFFFFF?&amp;C&amp;"arial,Regular"&amp;KFFFFFF?&amp;R&amp;"arial,Regular"&amp;KFFFFFF?</evenHeader>
    <evenFooter>&amp;L&amp;"arial,Regular"&amp;KFFFFFF?&amp;C&amp;"arial,Regular"&amp;KFFFFFF?&amp;R&amp;"arial,Regular"&amp;KFFFFFF?</evenFooter>
    <firstHeader>&amp;L&amp;"arial,Regular"&amp;KFFFFFF?&amp;C&amp;"arial,Regular"&amp;KFFFFFF?&amp;R&amp;"arial,Regular"&amp;KFFFFFF?</firstHeader>
    <firstFooter>&amp;L&amp;"arial,Regular"&amp;KFFFFFF?&amp;C&amp;"arial,Regular"&amp;KFFFFFF?&amp;R&amp;"arial,Regular"&amp;KFFFFFF?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pane ySplit="1" topLeftCell="A32" activePane="bottomLeft" state="frozen"/>
      <selection pane="topLeft" activeCell="A1" sqref="A1"/>
      <selection pane="bottomLeft" activeCell="I57" sqref="I57"/>
    </sheetView>
  </sheetViews>
  <sheetFormatPr defaultColWidth="9.140625" defaultRowHeight="12.75"/>
  <cols>
    <col min="1" max="1" width="20.7109375" style="62" customWidth="1"/>
    <col min="2" max="2" width="12.8515625" style="0" bestFit="1" customWidth="1"/>
    <col min="3" max="3" width="11.7109375" style="0" bestFit="1" customWidth="1"/>
    <col min="4" max="4" width="26.57421875" style="0" bestFit="1" customWidth="1"/>
    <col min="5" max="10" width="8.7109375" style="1" customWidth="1"/>
  </cols>
  <sheetData>
    <row r="1" spans="1:10" ht="25.5" customHeight="1" thickBot="1">
      <c r="A1" s="107" t="s">
        <v>153</v>
      </c>
      <c r="B1" s="108"/>
      <c r="C1" s="90" t="s">
        <v>143</v>
      </c>
      <c r="D1" s="90" t="s">
        <v>154</v>
      </c>
      <c r="E1" s="91" t="s">
        <v>120</v>
      </c>
      <c r="F1" s="91" t="s">
        <v>121</v>
      </c>
      <c r="G1" s="91" t="s">
        <v>141</v>
      </c>
      <c r="H1" s="91" t="s">
        <v>142</v>
      </c>
      <c r="I1" s="91" t="s">
        <v>118</v>
      </c>
      <c r="J1" s="92" t="s">
        <v>119</v>
      </c>
    </row>
    <row r="2" spans="1:10" ht="12.75">
      <c r="A2" s="145" t="s">
        <v>145</v>
      </c>
      <c r="B2" s="146"/>
      <c r="C2" s="75" t="s">
        <v>146</v>
      </c>
      <c r="D2" s="69" t="s">
        <v>33</v>
      </c>
      <c r="E2" s="76">
        <v>0.7476</v>
      </c>
      <c r="F2" s="76">
        <v>0.7354</v>
      </c>
      <c r="G2" s="76">
        <v>0.7412868421052632</v>
      </c>
      <c r="H2" s="76">
        <v>0.003182992901693829</v>
      </c>
      <c r="I2" s="76">
        <v>-0.7872041688780054</v>
      </c>
      <c r="J2" s="77">
        <v>0.027406801673456646</v>
      </c>
    </row>
    <row r="3" spans="1:10" ht="12.75">
      <c r="A3" s="123"/>
      <c r="B3" s="124"/>
      <c r="C3" s="124"/>
      <c r="D3" s="124"/>
      <c r="E3" s="124"/>
      <c r="F3" s="124"/>
      <c r="G3" s="124"/>
      <c r="H3" s="124"/>
      <c r="I3" s="124"/>
      <c r="J3" s="125"/>
    </row>
    <row r="4" spans="1:10" ht="12.75">
      <c r="A4" s="121" t="s">
        <v>144</v>
      </c>
      <c r="B4" s="122"/>
      <c r="C4" s="63" t="s">
        <v>41</v>
      </c>
      <c r="D4" s="63" t="s">
        <v>32</v>
      </c>
      <c r="E4" s="78">
        <v>10.1</v>
      </c>
      <c r="F4" s="78">
        <v>7</v>
      </c>
      <c r="G4" s="78">
        <v>8.981578947368423</v>
      </c>
      <c r="H4" s="78">
        <v>1.1760803574213543</v>
      </c>
      <c r="I4" s="78">
        <v>-1.2417928396836473</v>
      </c>
      <c r="J4" s="79">
        <v>-0.7876902571451004</v>
      </c>
    </row>
    <row r="5" spans="1:10" ht="12.75">
      <c r="A5" s="112"/>
      <c r="B5" s="113"/>
      <c r="C5" s="113"/>
      <c r="D5" s="113"/>
      <c r="E5" s="113"/>
      <c r="F5" s="113"/>
      <c r="G5" s="113"/>
      <c r="H5" s="113"/>
      <c r="I5" s="113"/>
      <c r="J5" s="114"/>
    </row>
    <row r="6" spans="1:10" ht="12.75">
      <c r="A6" s="121" t="s">
        <v>88</v>
      </c>
      <c r="B6" s="126"/>
      <c r="C6" s="126"/>
      <c r="D6" s="126"/>
      <c r="E6" s="126"/>
      <c r="F6" s="126"/>
      <c r="G6" s="126"/>
      <c r="H6" s="126"/>
      <c r="I6" s="126"/>
      <c r="J6" s="127"/>
    </row>
    <row r="7" spans="1:10" ht="12.75">
      <c r="A7" s="71"/>
      <c r="B7" s="64" t="s">
        <v>4</v>
      </c>
      <c r="C7" s="64" t="s">
        <v>39</v>
      </c>
      <c r="D7" s="65" t="s">
        <v>31</v>
      </c>
      <c r="E7" s="80">
        <v>108</v>
      </c>
      <c r="F7" s="80">
        <v>90</v>
      </c>
      <c r="G7" s="80">
        <v>97.21052631578948</v>
      </c>
      <c r="H7" s="81">
        <v>6.295248722033284</v>
      </c>
      <c r="I7" s="78">
        <v>-1.124036619286124</v>
      </c>
      <c r="J7" s="79">
        <v>0.7622137218073483</v>
      </c>
    </row>
    <row r="8" spans="1:10" ht="12.75">
      <c r="A8" s="71"/>
      <c r="B8" s="64" t="s">
        <v>72</v>
      </c>
      <c r="C8" s="64" t="s">
        <v>39</v>
      </c>
      <c r="D8" s="65" t="s">
        <v>31</v>
      </c>
      <c r="E8" s="80">
        <v>131</v>
      </c>
      <c r="F8" s="80">
        <v>109</v>
      </c>
      <c r="G8" s="80">
        <v>117.34210526315789</v>
      </c>
      <c r="H8" s="81">
        <v>7.577621090687075</v>
      </c>
      <c r="I8" s="78">
        <v>-1.217373571568804</v>
      </c>
      <c r="J8" s="79">
        <v>0.7551282361649642</v>
      </c>
    </row>
    <row r="9" spans="1:10" ht="12.75">
      <c r="A9" s="71"/>
      <c r="B9" s="64" t="s">
        <v>71</v>
      </c>
      <c r="C9" s="64" t="s">
        <v>39</v>
      </c>
      <c r="D9" s="65" t="s">
        <v>31</v>
      </c>
      <c r="E9" s="80">
        <v>138</v>
      </c>
      <c r="F9" s="80">
        <v>119</v>
      </c>
      <c r="G9" s="80">
        <v>125.39473684210526</v>
      </c>
      <c r="H9" s="81">
        <v>6.871560952860438</v>
      </c>
      <c r="I9" s="78">
        <v>-1.1927891652948777</v>
      </c>
      <c r="J9" s="79">
        <v>0.7540244865880945</v>
      </c>
    </row>
    <row r="10" spans="1:10" ht="12.75">
      <c r="A10" s="71"/>
      <c r="B10" s="64" t="s">
        <v>70</v>
      </c>
      <c r="C10" s="64" t="s">
        <v>39</v>
      </c>
      <c r="D10" s="65" t="s">
        <v>31</v>
      </c>
      <c r="E10" s="80">
        <v>145</v>
      </c>
      <c r="F10" s="80">
        <v>127</v>
      </c>
      <c r="G10" s="80">
        <v>134.73684210526315</v>
      </c>
      <c r="H10" s="81">
        <v>5.707672458482034</v>
      </c>
      <c r="I10" s="78">
        <v>-1.1225874064520167</v>
      </c>
      <c r="J10" s="79">
        <v>0.6582484135116354</v>
      </c>
    </row>
    <row r="11" spans="1:10" ht="12.75">
      <c r="A11" s="71"/>
      <c r="B11" s="64" t="s">
        <v>69</v>
      </c>
      <c r="C11" s="64" t="s">
        <v>39</v>
      </c>
      <c r="D11" s="65" t="s">
        <v>31</v>
      </c>
      <c r="E11" s="80">
        <v>152</v>
      </c>
      <c r="F11" s="80">
        <v>137</v>
      </c>
      <c r="G11" s="80">
        <v>143.10526315789474</v>
      </c>
      <c r="H11" s="81">
        <v>4.689202512063912</v>
      </c>
      <c r="I11" s="78">
        <v>-1.091022445561879</v>
      </c>
      <c r="J11" s="79">
        <v>0.574127094658533</v>
      </c>
    </row>
    <row r="12" spans="1:10" ht="12.75">
      <c r="A12" s="71"/>
      <c r="B12" s="64" t="s">
        <v>68</v>
      </c>
      <c r="C12" s="64" t="s">
        <v>39</v>
      </c>
      <c r="D12" s="65" t="s">
        <v>31</v>
      </c>
      <c r="E12" s="80">
        <v>156</v>
      </c>
      <c r="F12" s="80">
        <v>146</v>
      </c>
      <c r="G12" s="80">
        <v>150.68421052631578</v>
      </c>
      <c r="H12" s="81">
        <v>3.297052435932982</v>
      </c>
      <c r="I12" s="78">
        <v>-1.1784422859138632</v>
      </c>
      <c r="J12" s="79">
        <v>0.5287199223347545</v>
      </c>
    </row>
    <row r="13" spans="1:10" ht="12.75">
      <c r="A13" s="71"/>
      <c r="B13" s="64" t="s">
        <v>67</v>
      </c>
      <c r="C13" s="64" t="s">
        <v>39</v>
      </c>
      <c r="D13" s="65" t="s">
        <v>31</v>
      </c>
      <c r="E13" s="80">
        <v>182</v>
      </c>
      <c r="F13" s="80">
        <v>154</v>
      </c>
      <c r="G13" s="80">
        <v>158.8421052631579</v>
      </c>
      <c r="H13" s="81">
        <v>5.5093351528526595</v>
      </c>
      <c r="I13" s="78">
        <v>7.786690780828183</v>
      </c>
      <c r="J13" s="79">
        <v>2.464524091387778</v>
      </c>
    </row>
    <row r="14" spans="1:10" ht="12.75">
      <c r="A14" s="71"/>
      <c r="B14" s="64" t="s">
        <v>66</v>
      </c>
      <c r="C14" s="64" t="s">
        <v>39</v>
      </c>
      <c r="D14" s="65" t="s">
        <v>31</v>
      </c>
      <c r="E14" s="80">
        <v>227</v>
      </c>
      <c r="F14" s="80">
        <v>160</v>
      </c>
      <c r="G14" s="80">
        <v>190.44736842105263</v>
      </c>
      <c r="H14" s="81">
        <v>26.450052233556978</v>
      </c>
      <c r="I14" s="78">
        <v>-1.826718000884439</v>
      </c>
      <c r="J14" s="79">
        <v>0.20221036195987638</v>
      </c>
    </row>
    <row r="15" spans="1:10" ht="12.75">
      <c r="A15" s="71"/>
      <c r="B15" s="64" t="s">
        <v>65</v>
      </c>
      <c r="C15" s="64" t="s">
        <v>39</v>
      </c>
      <c r="D15" s="65" t="s">
        <v>31</v>
      </c>
      <c r="E15" s="80">
        <v>258</v>
      </c>
      <c r="F15" s="80">
        <v>232</v>
      </c>
      <c r="G15" s="80">
        <v>241.92105263157896</v>
      </c>
      <c r="H15" s="81">
        <v>6.436305717913993</v>
      </c>
      <c r="I15" s="78">
        <v>-0.5783138840525917</v>
      </c>
      <c r="J15" s="79">
        <v>0.26449967620139225</v>
      </c>
    </row>
    <row r="16" spans="1:10" ht="12.75">
      <c r="A16" s="71"/>
      <c r="B16" s="64" t="s">
        <v>64</v>
      </c>
      <c r="C16" s="64" t="s">
        <v>39</v>
      </c>
      <c r="D16" s="65" t="s">
        <v>31</v>
      </c>
      <c r="E16" s="80">
        <v>293</v>
      </c>
      <c r="F16" s="80">
        <v>262</v>
      </c>
      <c r="G16" s="80">
        <v>274.5263157894737</v>
      </c>
      <c r="H16" s="81">
        <v>7.547101975056791</v>
      </c>
      <c r="I16" s="78">
        <v>-0.6164957648619738</v>
      </c>
      <c r="J16" s="79">
        <v>0.33400611138408937</v>
      </c>
    </row>
    <row r="17" spans="1:10" ht="12.75">
      <c r="A17" s="71"/>
      <c r="B17" s="64" t="s">
        <v>63</v>
      </c>
      <c r="C17" s="64" t="s">
        <v>39</v>
      </c>
      <c r="D17" s="65" t="s">
        <v>31</v>
      </c>
      <c r="E17" s="80">
        <v>334</v>
      </c>
      <c r="F17" s="80">
        <v>306</v>
      </c>
      <c r="G17" s="80">
        <v>320.8421052631579</v>
      </c>
      <c r="H17" s="81">
        <v>8.20852001602512</v>
      </c>
      <c r="I17" s="78">
        <v>-1.0141688666147295</v>
      </c>
      <c r="J17" s="79">
        <v>-0.23092192207617637</v>
      </c>
    </row>
    <row r="18" spans="1:10" ht="12.75">
      <c r="A18" s="71"/>
      <c r="B18" s="64" t="s">
        <v>62</v>
      </c>
      <c r="C18" s="64" t="s">
        <v>39</v>
      </c>
      <c r="D18" s="65" t="s">
        <v>31</v>
      </c>
      <c r="E18" s="80">
        <v>371</v>
      </c>
      <c r="F18" s="80">
        <v>334</v>
      </c>
      <c r="G18" s="80">
        <v>354.5</v>
      </c>
      <c r="H18" s="81">
        <v>9.852287428184765</v>
      </c>
      <c r="I18" s="78">
        <v>-0.8932390360161686</v>
      </c>
      <c r="J18" s="79">
        <v>-0.1901727737190296</v>
      </c>
    </row>
    <row r="19" spans="1:10" ht="12.75">
      <c r="A19" s="71"/>
      <c r="B19" s="64" t="s">
        <v>61</v>
      </c>
      <c r="C19" s="64" t="s">
        <v>39</v>
      </c>
      <c r="D19" s="65" t="s">
        <v>31</v>
      </c>
      <c r="E19" s="80">
        <v>426</v>
      </c>
      <c r="F19" s="80">
        <v>388</v>
      </c>
      <c r="G19" s="80">
        <v>405.6842105263158</v>
      </c>
      <c r="H19" s="81">
        <v>9.227178606462642</v>
      </c>
      <c r="I19" s="78">
        <v>-0.6687891639775714</v>
      </c>
      <c r="J19" s="79">
        <v>-0.10053108921393801</v>
      </c>
    </row>
    <row r="20" spans="1:10" ht="12.75">
      <c r="A20" s="70"/>
      <c r="B20" s="63" t="s">
        <v>60</v>
      </c>
      <c r="C20" s="63" t="s">
        <v>38</v>
      </c>
      <c r="D20" s="63" t="s">
        <v>31</v>
      </c>
      <c r="E20" s="81">
        <v>98.1</v>
      </c>
      <c r="F20" s="81">
        <v>96.6</v>
      </c>
      <c r="G20" s="81">
        <v>97.1815789473684</v>
      </c>
      <c r="H20" s="78">
        <v>0.3169578905938023</v>
      </c>
      <c r="I20" s="82">
        <v>1.0875547402081347</v>
      </c>
      <c r="J20" s="83">
        <v>0.7639215827622795</v>
      </c>
    </row>
    <row r="21" spans="1:10" ht="12.75">
      <c r="A21" s="70"/>
      <c r="B21" s="63" t="s">
        <v>59</v>
      </c>
      <c r="C21" s="63" t="s">
        <v>38</v>
      </c>
      <c r="D21" s="63" t="s">
        <v>31</v>
      </c>
      <c r="E21" s="81">
        <v>1.3</v>
      </c>
      <c r="F21" s="81">
        <v>1</v>
      </c>
      <c r="G21" s="81">
        <v>1.0973684210526322</v>
      </c>
      <c r="H21" s="78">
        <v>0.06773095465930747</v>
      </c>
      <c r="I21" s="82">
        <v>1.2111537253083888</v>
      </c>
      <c r="J21" s="83">
        <v>0.5821787799411005</v>
      </c>
    </row>
    <row r="22" spans="1:10" ht="12.75">
      <c r="A22" s="70"/>
      <c r="B22" s="63" t="s">
        <v>58</v>
      </c>
      <c r="C22" s="63" t="s">
        <v>38</v>
      </c>
      <c r="D22" s="63" t="s">
        <v>31</v>
      </c>
      <c r="E22" s="81">
        <v>2.3</v>
      </c>
      <c r="F22" s="81">
        <v>0.9</v>
      </c>
      <c r="G22" s="81">
        <v>1.7210526315789467</v>
      </c>
      <c r="H22" s="78">
        <v>0.3077010612607596</v>
      </c>
      <c r="I22" s="82">
        <v>0.7422445276281291</v>
      </c>
      <c r="J22" s="83">
        <v>-0.5558272861736935</v>
      </c>
    </row>
    <row r="23" spans="1:10" ht="12.75">
      <c r="A23" s="70"/>
      <c r="B23" s="63" t="s">
        <v>0</v>
      </c>
      <c r="C23" s="63" t="s">
        <v>38</v>
      </c>
      <c r="D23" s="63" t="s">
        <v>31</v>
      </c>
      <c r="E23" s="81">
        <v>56.5</v>
      </c>
      <c r="F23" s="81">
        <v>43.1</v>
      </c>
      <c r="G23" s="81">
        <v>50.60789473684209</v>
      </c>
      <c r="H23" s="78">
        <v>3.982215978161946</v>
      </c>
      <c r="I23" s="82">
        <v>-1.1434584406751518</v>
      </c>
      <c r="J23" s="83">
        <v>-0.5183467965250893</v>
      </c>
    </row>
    <row r="24" spans="1:10" ht="12.75">
      <c r="A24" s="70"/>
      <c r="B24" s="63" t="s">
        <v>1</v>
      </c>
      <c r="C24" s="63" t="s">
        <v>38</v>
      </c>
      <c r="D24" s="63" t="s">
        <v>31</v>
      </c>
      <c r="E24" s="81">
        <v>66.5</v>
      </c>
      <c r="F24" s="81">
        <v>53</v>
      </c>
      <c r="G24" s="81">
        <v>60.08157894736842</v>
      </c>
      <c r="H24" s="78">
        <v>4.083576549979785</v>
      </c>
      <c r="I24" s="82">
        <v>-1.4315883772809879</v>
      </c>
      <c r="J24" s="83">
        <v>-0.32693379173114656</v>
      </c>
    </row>
    <row r="25" spans="1:10" ht="12.75">
      <c r="A25" s="70"/>
      <c r="B25" s="63" t="s">
        <v>96</v>
      </c>
      <c r="C25" s="63" t="s">
        <v>38</v>
      </c>
      <c r="D25" s="63" t="s">
        <v>31</v>
      </c>
      <c r="E25" s="81">
        <v>67.4</v>
      </c>
      <c r="F25" s="81">
        <v>55.5</v>
      </c>
      <c r="G25" s="81">
        <v>61.76315789473684</v>
      </c>
      <c r="H25" s="78">
        <v>3.6527975989260297</v>
      </c>
      <c r="I25" s="82">
        <v>-1.4068898101123033</v>
      </c>
      <c r="J25" s="83">
        <v>-0.3527649182913951</v>
      </c>
    </row>
    <row r="26" spans="1:10" ht="12.75">
      <c r="A26" s="70"/>
      <c r="B26" s="63" t="s">
        <v>97</v>
      </c>
      <c r="C26" s="63" t="s">
        <v>38</v>
      </c>
      <c r="D26" s="63" t="s">
        <v>31</v>
      </c>
      <c r="E26" s="81">
        <v>80.8</v>
      </c>
      <c r="F26" s="81">
        <v>72.5</v>
      </c>
      <c r="G26" s="81">
        <v>77.58421052631579</v>
      </c>
      <c r="H26" s="78">
        <v>1.9820173064656748</v>
      </c>
      <c r="I26" s="82">
        <v>-0.3620195904545609</v>
      </c>
      <c r="J26" s="83">
        <v>-0.2832532389730049</v>
      </c>
    </row>
    <row r="27" spans="1:10" ht="12.75">
      <c r="A27" s="70"/>
      <c r="B27" s="63" t="s">
        <v>2</v>
      </c>
      <c r="C27" s="63" t="s">
        <v>38</v>
      </c>
      <c r="D27" s="63" t="s">
        <v>31</v>
      </c>
      <c r="E27" s="81">
        <v>88.8</v>
      </c>
      <c r="F27" s="81">
        <v>82</v>
      </c>
      <c r="G27" s="81">
        <v>85.80000000000001</v>
      </c>
      <c r="H27" s="78">
        <v>1.7537604385079724</v>
      </c>
      <c r="I27" s="82">
        <v>-0.8435735475654349</v>
      </c>
      <c r="J27" s="83">
        <v>-0.012725187429860636</v>
      </c>
    </row>
    <row r="28" spans="1:10" ht="12.75">
      <c r="A28" s="70"/>
      <c r="B28" s="63" t="s">
        <v>3</v>
      </c>
      <c r="C28" s="63" t="s">
        <v>38</v>
      </c>
      <c r="D28" s="63" t="s">
        <v>31</v>
      </c>
      <c r="E28" s="81">
        <v>94.5</v>
      </c>
      <c r="F28" s="81">
        <v>89.2</v>
      </c>
      <c r="G28" s="81">
        <v>91.67368421052633</v>
      </c>
      <c r="H28" s="78">
        <v>1.5534937452402922</v>
      </c>
      <c r="I28" s="82">
        <v>-1.1805588225220305</v>
      </c>
      <c r="J28" s="83">
        <v>0.17282633969059386</v>
      </c>
    </row>
    <row r="29" spans="1:10" ht="12.75">
      <c r="A29" s="70"/>
      <c r="B29" s="63" t="s">
        <v>98</v>
      </c>
      <c r="C29" s="63" t="s">
        <v>38</v>
      </c>
      <c r="D29" s="63" t="s">
        <v>31</v>
      </c>
      <c r="E29" s="81">
        <v>95.3</v>
      </c>
      <c r="F29" s="81">
        <v>90.9</v>
      </c>
      <c r="G29" s="81">
        <v>92.89736842105262</v>
      </c>
      <c r="H29" s="78">
        <v>1.3154974071297172</v>
      </c>
      <c r="I29" s="82">
        <v>-1.1445273245679908</v>
      </c>
      <c r="J29" s="83">
        <v>0.11933292907485772</v>
      </c>
    </row>
    <row r="30" spans="1:10" ht="12.75">
      <c r="A30" s="131" t="s">
        <v>127</v>
      </c>
      <c r="B30" s="132"/>
      <c r="C30" s="133"/>
      <c r="D30" s="65" t="s">
        <v>30</v>
      </c>
      <c r="E30" s="80">
        <v>1189</v>
      </c>
      <c r="F30" s="80">
        <v>1003</v>
      </c>
      <c r="G30" s="80">
        <v>1076.2368421052631</v>
      </c>
      <c r="H30" s="81">
        <v>38.422568122257665</v>
      </c>
      <c r="I30" s="82">
        <v>0.8265299014934575</v>
      </c>
      <c r="J30" s="83">
        <v>0.5464662298790707</v>
      </c>
    </row>
    <row r="31" spans="1:10" ht="12.75">
      <c r="A31" s="131" t="s">
        <v>128</v>
      </c>
      <c r="B31" s="132"/>
      <c r="C31" s="133"/>
      <c r="D31" s="64" t="s">
        <v>29</v>
      </c>
      <c r="E31" s="80">
        <v>1133</v>
      </c>
      <c r="F31" s="80">
        <v>1045</v>
      </c>
      <c r="G31" s="80">
        <v>1082.4473684210527</v>
      </c>
      <c r="H31" s="81">
        <v>27.281017426161792</v>
      </c>
      <c r="I31" s="82">
        <v>-1.185747165742404</v>
      </c>
      <c r="J31" s="83">
        <v>0.5589077052683696</v>
      </c>
    </row>
    <row r="32" spans="1:10" ht="12.75">
      <c r="A32" s="118"/>
      <c r="B32" s="119"/>
      <c r="C32" s="119"/>
      <c r="D32" s="119"/>
      <c r="E32" s="119"/>
      <c r="F32" s="119"/>
      <c r="G32" s="119"/>
      <c r="H32" s="119"/>
      <c r="I32" s="119"/>
      <c r="J32" s="120"/>
    </row>
    <row r="33" spans="1:10" ht="12.75">
      <c r="A33" s="121" t="s">
        <v>125</v>
      </c>
      <c r="B33" s="126"/>
      <c r="C33" s="126"/>
      <c r="D33" s="126"/>
      <c r="E33" s="126"/>
      <c r="F33" s="126"/>
      <c r="G33" s="126"/>
      <c r="H33" s="126"/>
      <c r="I33" s="126"/>
      <c r="J33" s="127"/>
    </row>
    <row r="34" spans="1:10" ht="12.75">
      <c r="A34" s="72"/>
      <c r="B34" s="74" t="s">
        <v>149</v>
      </c>
      <c r="C34" s="66" t="s">
        <v>39</v>
      </c>
      <c r="D34" s="66" t="s">
        <v>30</v>
      </c>
      <c r="E34" s="80">
        <v>137</v>
      </c>
      <c r="F34" s="80">
        <v>116</v>
      </c>
      <c r="G34" s="80">
        <v>122.94736842105263</v>
      </c>
      <c r="H34" s="81">
        <v>8.026804313188348</v>
      </c>
      <c r="I34" s="82">
        <v>-1.1708212539542338</v>
      </c>
      <c r="J34" s="83">
        <v>0.8368520092720848</v>
      </c>
    </row>
    <row r="35" spans="1:10" ht="12.75">
      <c r="A35" s="72"/>
      <c r="B35" s="74" t="s">
        <v>150</v>
      </c>
      <c r="C35" s="66" t="s">
        <v>39</v>
      </c>
      <c r="D35" s="66" t="s">
        <v>30</v>
      </c>
      <c r="E35" s="80">
        <v>140</v>
      </c>
      <c r="F35" s="80">
        <v>119</v>
      </c>
      <c r="G35" s="80">
        <v>126</v>
      </c>
      <c r="H35" s="81">
        <v>8.026981526852571</v>
      </c>
      <c r="I35" s="82">
        <v>-1.195157473601574</v>
      </c>
      <c r="J35" s="83">
        <v>0.8161442099659408</v>
      </c>
    </row>
    <row r="36" spans="1:10" ht="12.75">
      <c r="A36" s="72"/>
      <c r="B36" s="74" t="s">
        <v>151</v>
      </c>
      <c r="C36" s="66" t="s">
        <v>39</v>
      </c>
      <c r="D36" s="66" t="s">
        <v>30</v>
      </c>
      <c r="E36" s="80">
        <v>141</v>
      </c>
      <c r="F36" s="80">
        <v>120</v>
      </c>
      <c r="G36" s="80">
        <v>128.02631578947367</v>
      </c>
      <c r="H36" s="81">
        <v>7.7998158055357</v>
      </c>
      <c r="I36" s="82">
        <v>-1.2582834789833952</v>
      </c>
      <c r="J36" s="83">
        <v>0.7739553613606804</v>
      </c>
    </row>
    <row r="37" spans="1:10" ht="12.75">
      <c r="A37" s="72"/>
      <c r="B37" s="74" t="s">
        <v>152</v>
      </c>
      <c r="C37" s="66" t="s">
        <v>39</v>
      </c>
      <c r="D37" s="66" t="s">
        <v>30</v>
      </c>
      <c r="E37" s="80">
        <v>147</v>
      </c>
      <c r="F37" s="80">
        <v>120</v>
      </c>
      <c r="G37" s="80">
        <v>129.10526315789474</v>
      </c>
      <c r="H37" s="81">
        <v>8.314069721519159</v>
      </c>
      <c r="I37" s="82">
        <v>-0.9004557083505085</v>
      </c>
      <c r="J37" s="83">
        <v>0.8012166497829408</v>
      </c>
    </row>
    <row r="38" spans="1:10" ht="12.75">
      <c r="A38" s="134"/>
      <c r="B38" s="135"/>
      <c r="C38" s="135"/>
      <c r="D38" s="135"/>
      <c r="E38" s="135"/>
      <c r="F38" s="135"/>
      <c r="G38" s="135"/>
      <c r="H38" s="135"/>
      <c r="I38" s="135"/>
      <c r="J38" s="136"/>
    </row>
    <row r="39" spans="1:10" ht="12.75">
      <c r="A39" s="128" t="s">
        <v>126</v>
      </c>
      <c r="B39" s="129"/>
      <c r="C39" s="129"/>
      <c r="D39" s="129"/>
      <c r="E39" s="129"/>
      <c r="F39" s="129"/>
      <c r="G39" s="129"/>
      <c r="H39" s="129"/>
      <c r="I39" s="129"/>
      <c r="J39" s="130"/>
    </row>
    <row r="40" spans="1:10" ht="12.75">
      <c r="A40" s="70"/>
      <c r="B40" s="63" t="s">
        <v>50</v>
      </c>
      <c r="C40" s="63" t="s">
        <v>38</v>
      </c>
      <c r="D40" s="63" t="s">
        <v>28</v>
      </c>
      <c r="E40" s="81">
        <v>0</v>
      </c>
      <c r="F40" s="81">
        <v>0</v>
      </c>
      <c r="G40" s="84"/>
      <c r="H40" s="85"/>
      <c r="I40" s="85"/>
      <c r="J40" s="86"/>
    </row>
    <row r="41" spans="1:10" ht="12.75">
      <c r="A41" s="70"/>
      <c r="B41" s="63" t="s">
        <v>49</v>
      </c>
      <c r="C41" s="63" t="s">
        <v>38</v>
      </c>
      <c r="D41" s="63" t="s">
        <v>28</v>
      </c>
      <c r="E41" s="81">
        <v>16.8</v>
      </c>
      <c r="F41" s="81">
        <v>9.2</v>
      </c>
      <c r="G41" s="81">
        <v>13.036842105263156</v>
      </c>
      <c r="H41" s="78">
        <v>1.4306341539693332</v>
      </c>
      <c r="I41" s="82">
        <v>2.1086930536748394</v>
      </c>
      <c r="J41" s="83">
        <v>-0.44024697943437874</v>
      </c>
    </row>
    <row r="42" spans="1:10" ht="12.75">
      <c r="A42" s="70"/>
      <c r="B42" s="63" t="s">
        <v>7</v>
      </c>
      <c r="C42" s="63" t="s">
        <v>38</v>
      </c>
      <c r="D42" s="63" t="s">
        <v>28</v>
      </c>
      <c r="E42" s="81">
        <v>0</v>
      </c>
      <c r="F42" s="81">
        <v>0</v>
      </c>
      <c r="G42" s="85"/>
      <c r="H42" s="85"/>
      <c r="I42" s="85"/>
      <c r="J42" s="86"/>
    </row>
    <row r="43" spans="1:10" ht="12.75">
      <c r="A43" s="70"/>
      <c r="B43" s="63" t="s">
        <v>6</v>
      </c>
      <c r="C43" s="63" t="s">
        <v>38</v>
      </c>
      <c r="D43" s="63" t="s">
        <v>28</v>
      </c>
      <c r="E43" s="81">
        <v>0</v>
      </c>
      <c r="F43" s="81">
        <v>0</v>
      </c>
      <c r="G43" s="85"/>
      <c r="H43" s="85"/>
      <c r="I43" s="85"/>
      <c r="J43" s="86"/>
    </row>
    <row r="44" spans="1:10" ht="12.75">
      <c r="A44" s="70"/>
      <c r="B44" s="63" t="s">
        <v>8</v>
      </c>
      <c r="C44" s="63" t="s">
        <v>38</v>
      </c>
      <c r="D44" s="63" t="s">
        <v>28</v>
      </c>
      <c r="E44" s="81">
        <v>0</v>
      </c>
      <c r="F44" s="81">
        <v>0</v>
      </c>
      <c r="G44" s="85"/>
      <c r="H44" s="85"/>
      <c r="I44" s="85"/>
      <c r="J44" s="86"/>
    </row>
    <row r="45" spans="1:10" ht="12.75">
      <c r="A45" s="70"/>
      <c r="B45" s="63" t="s">
        <v>5</v>
      </c>
      <c r="C45" s="63" t="s">
        <v>38</v>
      </c>
      <c r="D45" s="63" t="s">
        <v>28</v>
      </c>
      <c r="E45" s="81">
        <v>0</v>
      </c>
      <c r="F45" s="81">
        <v>0</v>
      </c>
      <c r="G45" s="85"/>
      <c r="H45" s="85"/>
      <c r="I45" s="85"/>
      <c r="J45" s="86"/>
    </row>
    <row r="46" spans="1:10" ht="12.75">
      <c r="A46" s="112"/>
      <c r="B46" s="113"/>
      <c r="C46" s="113"/>
      <c r="D46" s="113"/>
      <c r="E46" s="113"/>
      <c r="F46" s="113"/>
      <c r="G46" s="113"/>
      <c r="H46" s="113"/>
      <c r="I46" s="113"/>
      <c r="J46" s="114"/>
    </row>
    <row r="47" spans="1:10" ht="12.75">
      <c r="A47" s="121" t="s">
        <v>52</v>
      </c>
      <c r="B47" s="122"/>
      <c r="C47" s="63" t="s">
        <v>103</v>
      </c>
      <c r="D47" s="63" t="s">
        <v>106</v>
      </c>
      <c r="E47" s="81">
        <v>22.5</v>
      </c>
      <c r="F47" s="81">
        <v>14.8</v>
      </c>
      <c r="G47" s="81">
        <v>18.41315789473684</v>
      </c>
      <c r="H47" s="78">
        <v>1.9429944920192226</v>
      </c>
      <c r="I47" s="82">
        <v>-0.55267925744911</v>
      </c>
      <c r="J47" s="83">
        <v>0.15839741447408565</v>
      </c>
    </row>
    <row r="48" spans="1:10" ht="12.75">
      <c r="A48" s="121" t="s">
        <v>51</v>
      </c>
      <c r="B48" s="122"/>
      <c r="C48" s="63" t="s">
        <v>103</v>
      </c>
      <c r="D48" s="63" t="s">
        <v>107</v>
      </c>
      <c r="E48" s="81">
        <v>12.5</v>
      </c>
      <c r="F48" s="81">
        <v>1.8</v>
      </c>
      <c r="G48" s="81">
        <v>8.273684210526312</v>
      </c>
      <c r="H48" s="78">
        <v>2.4161264745093733</v>
      </c>
      <c r="I48" s="82">
        <v>0.15753066124200066</v>
      </c>
      <c r="J48" s="83">
        <v>-0.24374363483570297</v>
      </c>
    </row>
    <row r="49" spans="1:10" ht="12.75">
      <c r="A49" s="112"/>
      <c r="B49" s="113"/>
      <c r="C49" s="113"/>
      <c r="D49" s="113"/>
      <c r="E49" s="113"/>
      <c r="F49" s="113"/>
      <c r="G49" s="113"/>
      <c r="H49" s="113"/>
      <c r="I49" s="113"/>
      <c r="J49" s="114"/>
    </row>
    <row r="50" spans="1:10" ht="12.75">
      <c r="A50" s="137" t="s">
        <v>139</v>
      </c>
      <c r="B50" s="138"/>
      <c r="C50" s="67" t="s">
        <v>36</v>
      </c>
      <c r="D50" s="67" t="s">
        <v>155</v>
      </c>
      <c r="E50" s="78">
        <v>0.5</v>
      </c>
      <c r="F50" s="78">
        <v>0.03</v>
      </c>
      <c r="G50" s="78">
        <v>0.20545454545454545</v>
      </c>
      <c r="H50" s="82">
        <v>0.1739657128978848</v>
      </c>
      <c r="I50" s="82">
        <v>-1.3995301611610111</v>
      </c>
      <c r="J50" s="83">
        <v>0.5055578706229171</v>
      </c>
    </row>
    <row r="51" spans="1:10" ht="12.75">
      <c r="A51" s="121" t="s">
        <v>138</v>
      </c>
      <c r="B51" s="122"/>
      <c r="C51" s="63" t="s">
        <v>36</v>
      </c>
      <c r="D51" s="63" t="s">
        <v>27</v>
      </c>
      <c r="E51" s="80">
        <v>22</v>
      </c>
      <c r="F51" s="80">
        <v>2</v>
      </c>
      <c r="G51" s="80">
        <v>14.105263157894736</v>
      </c>
      <c r="H51" s="81">
        <v>4.607804622853464</v>
      </c>
      <c r="I51" s="82">
        <v>-0.21348004374353735</v>
      </c>
      <c r="J51" s="83">
        <v>-0.3861225507978854</v>
      </c>
    </row>
    <row r="52" spans="1:10" ht="12.75">
      <c r="A52" s="131" t="s">
        <v>133</v>
      </c>
      <c r="B52" s="133"/>
      <c r="C52" s="63" t="s">
        <v>36</v>
      </c>
      <c r="D52" s="65" t="s">
        <v>22</v>
      </c>
      <c r="E52" s="80">
        <v>2788</v>
      </c>
      <c r="F52" s="80">
        <v>1246</v>
      </c>
      <c r="G52" s="80">
        <v>1900.2631578947369</v>
      </c>
      <c r="H52" s="81">
        <v>245.63394916898733</v>
      </c>
      <c r="I52" s="82">
        <v>4.763007397853682</v>
      </c>
      <c r="J52" s="83">
        <v>0.8804121279820826</v>
      </c>
    </row>
    <row r="53" spans="1:10" ht="12.75">
      <c r="A53" s="112"/>
      <c r="B53" s="113"/>
      <c r="C53" s="113"/>
      <c r="D53" s="113"/>
      <c r="E53" s="113"/>
      <c r="F53" s="113"/>
      <c r="G53" s="113"/>
      <c r="H53" s="113"/>
      <c r="I53" s="113"/>
      <c r="J53" s="114"/>
    </row>
    <row r="54" spans="1:10" ht="12.75">
      <c r="A54" s="115" t="s">
        <v>129</v>
      </c>
      <c r="B54" s="116"/>
      <c r="C54" s="117"/>
      <c r="D54" s="63" t="s">
        <v>26</v>
      </c>
      <c r="E54" s="81">
        <v>95.4</v>
      </c>
      <c r="F54" s="81">
        <v>91.6</v>
      </c>
      <c r="G54" s="81">
        <v>93.49473684210528</v>
      </c>
      <c r="H54" s="78">
        <v>0.7696778436010097</v>
      </c>
      <c r="I54" s="82">
        <v>1.3842612712285964</v>
      </c>
      <c r="J54" s="83">
        <v>-0.10948814353615013</v>
      </c>
    </row>
    <row r="55" spans="1:10" ht="12.75">
      <c r="A55" s="115" t="s">
        <v>130</v>
      </c>
      <c r="B55" s="116"/>
      <c r="C55" s="117"/>
      <c r="D55" s="63" t="s">
        <v>25</v>
      </c>
      <c r="E55" s="81">
        <v>84.8</v>
      </c>
      <c r="F55" s="81">
        <v>82.2</v>
      </c>
      <c r="G55" s="81">
        <v>83.51578947368418</v>
      </c>
      <c r="H55" s="78">
        <v>0.6258081546070555</v>
      </c>
      <c r="I55" s="82">
        <v>-0.5699647316047924</v>
      </c>
      <c r="J55" s="83">
        <v>-0.020549727323331893</v>
      </c>
    </row>
    <row r="56" spans="1:10" ht="12.75">
      <c r="A56" s="115" t="s">
        <v>140</v>
      </c>
      <c r="B56" s="116"/>
      <c r="C56" s="117"/>
      <c r="D56" s="63" t="s">
        <v>84</v>
      </c>
      <c r="E56" s="81">
        <v>89.8</v>
      </c>
      <c r="F56" s="81">
        <v>87</v>
      </c>
      <c r="G56" s="81">
        <v>88.51052631578949</v>
      </c>
      <c r="H56" s="78">
        <v>0.6003555134518259</v>
      </c>
      <c r="I56" s="82">
        <v>1.0061682796113507</v>
      </c>
      <c r="J56" s="83">
        <v>-0.43549721374804123</v>
      </c>
    </row>
    <row r="57" spans="1:10" ht="12.75">
      <c r="A57" s="115" t="s">
        <v>131</v>
      </c>
      <c r="B57" s="116"/>
      <c r="C57" s="117"/>
      <c r="D57" s="63" t="s">
        <v>24</v>
      </c>
      <c r="E57" s="81">
        <v>88</v>
      </c>
      <c r="F57" s="81">
        <v>86</v>
      </c>
      <c r="G57" s="81">
        <v>87.9</v>
      </c>
      <c r="H57" s="81">
        <v>0.3</v>
      </c>
      <c r="I57" s="85"/>
      <c r="J57" s="86"/>
    </row>
    <row r="58" spans="1:10" ht="12.75">
      <c r="A58" s="112"/>
      <c r="B58" s="113"/>
      <c r="C58" s="113"/>
      <c r="D58" s="113"/>
      <c r="E58" s="113"/>
      <c r="F58" s="113"/>
      <c r="G58" s="113"/>
      <c r="H58" s="113"/>
      <c r="I58" s="113"/>
      <c r="J58" s="114"/>
    </row>
    <row r="59" spans="1:10" ht="12.75">
      <c r="A59" s="121" t="s">
        <v>134</v>
      </c>
      <c r="B59" s="122"/>
      <c r="C59" s="63" t="s">
        <v>37</v>
      </c>
      <c r="D59" s="63" t="s">
        <v>23</v>
      </c>
      <c r="E59" s="81">
        <v>12.2</v>
      </c>
      <c r="F59" s="81">
        <v>3.8</v>
      </c>
      <c r="G59" s="81">
        <v>6.800000000000001</v>
      </c>
      <c r="H59" s="78">
        <v>2.065940005931461</v>
      </c>
      <c r="I59" s="82">
        <v>0.32665676738694005</v>
      </c>
      <c r="J59" s="83">
        <v>0.9094285003357621</v>
      </c>
    </row>
    <row r="60" spans="1:10" ht="12.75">
      <c r="A60" s="121" t="s">
        <v>135</v>
      </c>
      <c r="B60" s="122"/>
      <c r="C60" s="63" t="s">
        <v>37</v>
      </c>
      <c r="D60" s="63" t="s">
        <v>23</v>
      </c>
      <c r="E60" s="81">
        <v>1</v>
      </c>
      <c r="F60" s="81">
        <v>0.2</v>
      </c>
      <c r="G60" s="81">
        <v>0.4</v>
      </c>
      <c r="H60" s="78">
        <v>0.21908902300206654</v>
      </c>
      <c r="I60" s="82">
        <v>1.5570175438596485</v>
      </c>
      <c r="J60" s="83">
        <v>1.2612032574132108</v>
      </c>
    </row>
    <row r="61" spans="1:10" ht="12.75">
      <c r="A61" s="118"/>
      <c r="B61" s="119"/>
      <c r="C61" s="119"/>
      <c r="D61" s="119"/>
      <c r="E61" s="119"/>
      <c r="F61" s="119"/>
      <c r="G61" s="119"/>
      <c r="H61" s="119"/>
      <c r="I61" s="119"/>
      <c r="J61" s="120"/>
    </row>
    <row r="62" spans="1:10" ht="12.75">
      <c r="A62" s="137" t="s">
        <v>136</v>
      </c>
      <c r="B62" s="144"/>
      <c r="C62" s="138"/>
      <c r="D62" s="67" t="s">
        <v>105</v>
      </c>
      <c r="E62" s="78">
        <v>2.13</v>
      </c>
      <c r="F62" s="78">
        <v>1.99</v>
      </c>
      <c r="G62" s="78">
        <v>2.061315789473684</v>
      </c>
      <c r="H62" s="82">
        <v>0.03721167011305901</v>
      </c>
      <c r="I62" s="82">
        <v>-0.8071802219028656</v>
      </c>
      <c r="J62" s="83">
        <v>-0.09264192526373416</v>
      </c>
    </row>
    <row r="63" spans="1:10" ht="12.75">
      <c r="A63" s="109" t="s">
        <v>147</v>
      </c>
      <c r="B63" s="110"/>
      <c r="C63" s="111"/>
      <c r="D63" s="68" t="s">
        <v>105</v>
      </c>
      <c r="E63" s="82">
        <v>0.058</v>
      </c>
      <c r="F63" s="82">
        <v>0.031</v>
      </c>
      <c r="G63" s="82">
        <v>0.04510526315789474</v>
      </c>
      <c r="H63" s="85">
        <v>0.0053159091855878035</v>
      </c>
      <c r="I63" s="82">
        <v>1.5459104572061397</v>
      </c>
      <c r="J63" s="83">
        <v>-0.3753043285710802</v>
      </c>
    </row>
    <row r="64" spans="1:10" ht="12.75">
      <c r="A64" s="137" t="s">
        <v>137</v>
      </c>
      <c r="B64" s="144"/>
      <c r="C64" s="138"/>
      <c r="D64" s="67" t="s">
        <v>105</v>
      </c>
      <c r="E64" s="78">
        <v>14.27</v>
      </c>
      <c r="F64" s="78">
        <v>13.68</v>
      </c>
      <c r="G64" s="78">
        <v>13.938421052631575</v>
      </c>
      <c r="H64" s="82">
        <v>0.11863016151250765</v>
      </c>
      <c r="I64" s="82">
        <v>1.0816838707808731</v>
      </c>
      <c r="J64" s="83">
        <v>0.5660717767143382</v>
      </c>
    </row>
    <row r="65" spans="1:10" ht="12.75">
      <c r="A65" s="141"/>
      <c r="B65" s="142"/>
      <c r="C65" s="142"/>
      <c r="D65" s="142"/>
      <c r="E65" s="142"/>
      <c r="F65" s="142"/>
      <c r="G65" s="142"/>
      <c r="H65" s="142"/>
      <c r="I65" s="142"/>
      <c r="J65" s="143"/>
    </row>
    <row r="66" spans="1:10" ht="12.75">
      <c r="A66" s="137" t="s">
        <v>100</v>
      </c>
      <c r="B66" s="138"/>
      <c r="C66" s="64" t="s">
        <v>95</v>
      </c>
      <c r="D66" s="67" t="s">
        <v>109</v>
      </c>
      <c r="E66" s="80">
        <v>18824</v>
      </c>
      <c r="F66" s="80">
        <v>18263</v>
      </c>
      <c r="G66" s="80">
        <v>18575.63157894737</v>
      </c>
      <c r="H66" s="81">
        <v>158.02538844063275</v>
      </c>
      <c r="I66" s="82">
        <v>-0.17976893235695846</v>
      </c>
      <c r="J66" s="83">
        <v>-0.47829645288171047</v>
      </c>
    </row>
    <row r="67" spans="1:10" ht="12.75">
      <c r="A67" s="137" t="s">
        <v>101</v>
      </c>
      <c r="B67" s="138"/>
      <c r="C67" s="64" t="s">
        <v>95</v>
      </c>
      <c r="D67" s="67" t="s">
        <v>132</v>
      </c>
      <c r="E67" s="80">
        <v>17558</v>
      </c>
      <c r="F67" s="80">
        <v>16971</v>
      </c>
      <c r="G67" s="80">
        <v>17297</v>
      </c>
      <c r="H67" s="81">
        <v>153.98015745182525</v>
      </c>
      <c r="I67" s="82">
        <v>0.31723174429006473</v>
      </c>
      <c r="J67" s="83">
        <v>-0.561478557530976</v>
      </c>
    </row>
    <row r="68" spans="1:10" ht="13.5" thickBot="1">
      <c r="A68" s="139" t="s">
        <v>148</v>
      </c>
      <c r="B68" s="140"/>
      <c r="C68" s="73" t="s">
        <v>104</v>
      </c>
      <c r="D68" s="73" t="s">
        <v>111</v>
      </c>
      <c r="E68" s="87">
        <v>14.27</v>
      </c>
      <c r="F68" s="87">
        <v>13.37</v>
      </c>
      <c r="G68" s="87">
        <v>13.74263157894737</v>
      </c>
      <c r="H68" s="88">
        <v>0.22327964790726132</v>
      </c>
      <c r="I68" s="88">
        <v>0.33279871580860254</v>
      </c>
      <c r="J68" s="89">
        <v>0.4576154752193221</v>
      </c>
    </row>
  </sheetData>
  <sheetProtection/>
  <mergeCells count="35">
    <mergeCell ref="A57:C57"/>
    <mergeCell ref="A51:B51"/>
    <mergeCell ref="A2:B2"/>
    <mergeCell ref="A59:B59"/>
    <mergeCell ref="A60:B60"/>
    <mergeCell ref="A52:B52"/>
    <mergeCell ref="A49:J49"/>
    <mergeCell ref="A47:B47"/>
    <mergeCell ref="A48:B48"/>
    <mergeCell ref="A50:B50"/>
    <mergeCell ref="A66:B66"/>
    <mergeCell ref="A67:B67"/>
    <mergeCell ref="A68:B68"/>
    <mergeCell ref="A65:J65"/>
    <mergeCell ref="A62:C62"/>
    <mergeCell ref="A64:C64"/>
    <mergeCell ref="A3:J3"/>
    <mergeCell ref="A5:J5"/>
    <mergeCell ref="A6:J6"/>
    <mergeCell ref="A39:J39"/>
    <mergeCell ref="A33:J33"/>
    <mergeCell ref="A30:C30"/>
    <mergeCell ref="A31:C31"/>
    <mergeCell ref="A32:J32"/>
    <mergeCell ref="A38:J38"/>
    <mergeCell ref="A1:B1"/>
    <mergeCell ref="A63:C63"/>
    <mergeCell ref="A46:J46"/>
    <mergeCell ref="A54:C54"/>
    <mergeCell ref="A55:C55"/>
    <mergeCell ref="A56:C56"/>
    <mergeCell ref="A61:J61"/>
    <mergeCell ref="A58:J58"/>
    <mergeCell ref="A53:J53"/>
    <mergeCell ref="A4:B4"/>
  </mergeCells>
  <printOptions/>
  <pageMargins left="0.7" right="0.7" top="0.75" bottom="0.75" header="0.3" footer="0.3"/>
  <pageSetup horizontalDpi="600" verticalDpi="600" orientation="portrait" r:id="rId1"/>
  <headerFooter>
    <oddHeader>&amp;L&amp;"arial,Regular"&amp;KFFFFFF &amp;C&amp;"arial,Regular"&amp;KFFFFFF &amp;R&amp;"arial,Regular"&amp;KFFFFFF </oddHeader>
    <oddFooter>&amp;L&amp;"arial,Regular"&amp;KFFFFFF &amp;C&amp;"arial,Regular"&amp;KFFFFFF &amp;R&amp;"arial,Regular"&amp;KFFFFFF </oddFooter>
    <evenHeader>&amp;L&amp;"arial,Regular"&amp;KFFFFFF?&amp;C&amp;"arial,Regular"&amp;KFFFFFF?&amp;R&amp;"arial,Regular"&amp;KFFFFFF?</evenHeader>
    <evenFooter>&amp;L&amp;"arial,Regular"&amp;KFFFFFF?&amp;C&amp;"arial,Regular"&amp;KFFFFFF?&amp;R&amp;"arial,Regular"&amp;KFFFFFF?</evenFooter>
    <firstHeader>&amp;L&amp;"arial,Regular"&amp;KFFFFFF?&amp;C&amp;"arial,Regular"&amp;KFFFFFF?&amp;R&amp;"arial,Regular"&amp;KFFFFFF?</firstHeader>
    <firstFooter>&amp;L&amp;"arial,Regular"&amp;KFFFFFF?&amp;C&amp;"arial,Regular"&amp;KFFFFFF?&amp;R&amp;"arial,Regular"&amp;KFFFFFF?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Kaluza, Sandra</dc:creator>
  <cp:keywords>PUBLIC / NONE</cp:keywords>
  <dc:description/>
  <cp:lastModifiedBy>Susan Collet (TMNA)</cp:lastModifiedBy>
  <cp:lastPrinted>2017-10-25T16:26:28Z</cp:lastPrinted>
  <dcterms:created xsi:type="dcterms:W3CDTF">2017-10-25T14:55:49Z</dcterms:created>
  <dcterms:modified xsi:type="dcterms:W3CDTF">2020-04-08T13:53:46Z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06945c6f-40dc-468e-ba57-a68322b9237f</vt:lpwstr>
  </property>
  <property fmtid="{D5CDD505-2E9C-101B-9397-08002B2CF9AE}" pid="3" name="ContentTypeId">
    <vt:lpwstr>0x01010044A720179B0C7944BE68F50CA0C0AD2A</vt:lpwstr>
  </property>
  <property fmtid="{D5CDD505-2E9C-101B-9397-08002B2CF9AE}" pid="4" name="ToyotaClassification">
    <vt:lpwstr>PUBLIC</vt:lpwstr>
  </property>
  <property fmtid="{D5CDD505-2E9C-101B-9397-08002B2CF9AE}" pid="5" name="ToyotaVisualMarkings">
    <vt:lpwstr>No Label</vt:lpwstr>
  </property>
</Properties>
</file>