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4" windowWidth="20100" windowHeight="9000"/>
  </bookViews>
  <sheets>
    <sheet name="Calculations" sheetId="1" r:id="rId1"/>
  </sheets>
  <calcPr calcId="125725" concurrentCalc="0"/>
</workbook>
</file>

<file path=xl/calcChain.xml><?xml version="1.0" encoding="utf-8"?>
<calcChain xmlns="http://schemas.openxmlformats.org/spreadsheetml/2006/main">
  <c r="F19" i="1"/>
  <c r="G19"/>
  <c r="I19"/>
  <c r="O19"/>
  <c r="Q19"/>
  <c r="H19"/>
  <c r="N19"/>
  <c r="P19"/>
  <c r="F18"/>
  <c r="G18"/>
  <c r="I18"/>
  <c r="O18"/>
  <c r="Q18"/>
  <c r="H18"/>
  <c r="N18"/>
  <c r="P18"/>
  <c r="F17"/>
  <c r="G17"/>
  <c r="I17"/>
  <c r="O17"/>
  <c r="Q17"/>
  <c r="H17"/>
  <c r="N17"/>
  <c r="P17"/>
  <c r="F16"/>
  <c r="G16"/>
  <c r="I16"/>
  <c r="O16"/>
  <c r="Q16"/>
  <c r="H16"/>
  <c r="N16"/>
  <c r="P16"/>
  <c r="F15"/>
  <c r="G15"/>
  <c r="I15"/>
  <c r="O15"/>
  <c r="Q15"/>
  <c r="H15"/>
  <c r="N15"/>
  <c r="P15"/>
  <c r="F14"/>
  <c r="G14"/>
  <c r="I14"/>
  <c r="O14"/>
  <c r="Q14"/>
  <c r="H14"/>
  <c r="N14"/>
  <c r="P14"/>
  <c r="F13"/>
  <c r="G13"/>
  <c r="I13"/>
  <c r="O13"/>
  <c r="Q13"/>
  <c r="H13"/>
  <c r="N13"/>
  <c r="P13"/>
  <c r="F12"/>
  <c r="G12"/>
  <c r="I12"/>
  <c r="O12"/>
  <c r="Q12"/>
  <c r="H12"/>
  <c r="N12"/>
  <c r="P12"/>
  <c r="F11"/>
  <c r="G11"/>
  <c r="I11"/>
  <c r="O11"/>
  <c r="Q11"/>
  <c r="H11"/>
  <c r="N11"/>
  <c r="P11"/>
  <c r="F10"/>
  <c r="G10"/>
  <c r="I10"/>
  <c r="O10"/>
  <c r="Q10"/>
  <c r="H10"/>
  <c r="N10"/>
  <c r="P10"/>
  <c r="F9"/>
  <c r="G9"/>
  <c r="I9"/>
  <c r="O9"/>
  <c r="Q9"/>
  <c r="H9"/>
  <c r="N9"/>
  <c r="P9"/>
  <c r="F8"/>
  <c r="G8"/>
  <c r="I8"/>
  <c r="O8"/>
  <c r="Q8"/>
  <c r="H8"/>
  <c r="N8"/>
  <c r="P8"/>
  <c r="F7"/>
  <c r="G7"/>
  <c r="I7"/>
  <c r="O7"/>
  <c r="Q7"/>
  <c r="H7"/>
  <c r="N7"/>
  <c r="P7"/>
  <c r="F6"/>
  <c r="G6"/>
  <c r="I6"/>
  <c r="O6"/>
  <c r="Q6"/>
  <c r="H6"/>
  <c r="N6"/>
  <c r="P6"/>
  <c r="F5"/>
  <c r="G5"/>
  <c r="I5"/>
  <c r="O5"/>
  <c r="Q5"/>
  <c r="H5"/>
  <c r="N5"/>
  <c r="P5"/>
  <c r="F4"/>
  <c r="G4"/>
  <c r="I4"/>
  <c r="O4"/>
  <c r="Q4"/>
  <c r="H4"/>
  <c r="N4"/>
  <c r="P4"/>
</calcChain>
</file>

<file path=xl/sharedStrings.xml><?xml version="1.0" encoding="utf-8"?>
<sst xmlns="http://schemas.openxmlformats.org/spreadsheetml/2006/main" count="61" uniqueCount="35">
  <si>
    <t>2007 FAF Summaries</t>
  </si>
  <si>
    <t>FAF Calculations</t>
  </si>
  <si>
    <t>2011 HPMS Summaries</t>
  </si>
  <si>
    <t>HPMS Calculations</t>
  </si>
  <si>
    <t>Long Haul Fraction Calculations</t>
  </si>
  <si>
    <t>FAF SU allocation:</t>
  </si>
  <si>
    <t>Memo Step 1</t>
  </si>
  <si>
    <t>Memo Step 2</t>
  </si>
  <si>
    <t>Memo Step 3</t>
  </si>
  <si>
    <t>Region</t>
  </si>
  <si>
    <t>Roadtype</t>
  </si>
  <si>
    <t>Total VMT</t>
  </si>
  <si>
    <t>Long Haul VMT</t>
  </si>
  <si>
    <t>Single+Combo VMT</t>
  </si>
  <si>
    <t>Combo Long Haul VMT</t>
  </si>
  <si>
    <t>Single Unit Long Haul VMT</t>
  </si>
  <si>
    <t>Long Haul Ratio (Combo)</t>
  </si>
  <si>
    <t>Long Haul Ratio (Single Unit)</t>
  </si>
  <si>
    <t>Single Unit VMT</t>
  </si>
  <si>
    <t>Combo VMT</t>
  </si>
  <si>
    <t>Combo VMT Ratio</t>
  </si>
  <si>
    <t>Single Unit VMT Ratio</t>
  </si>
  <si>
    <t>Combo LH Fraction</t>
  </si>
  <si>
    <t>Single LH Fraction</t>
  </si>
  <si>
    <t>Midwest Urban</t>
  </si>
  <si>
    <t>Noninterstate (Unrestricted)</t>
  </si>
  <si>
    <t>Northeast Urban</t>
  </si>
  <si>
    <t>South Urban</t>
  </si>
  <si>
    <t>West Urban</t>
  </si>
  <si>
    <t>Midwest Rural</t>
  </si>
  <si>
    <t>Northeast Rural</t>
  </si>
  <si>
    <t>South Rural</t>
  </si>
  <si>
    <t>West Rural</t>
  </si>
  <si>
    <t>Interstate (Restricted)</t>
  </si>
  <si>
    <t>MOVES Defaults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</si>
</sst>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3" fillId="0" borderId="6" xfId="0" applyFont="1" applyBorder="1"/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2" fillId="0" borderId="5" xfId="0" applyFont="1" applyBorder="1" applyAlignment="1">
      <alignment vertical="center"/>
    </xf>
    <xf numFmtId="11" fontId="2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2" fillId="0" borderId="11" xfId="0" applyFont="1" applyBorder="1"/>
    <xf numFmtId="11" fontId="0" fillId="0" borderId="5" xfId="0" applyNumberFormat="1" applyBorder="1" applyAlignment="1">
      <alignment horizontal="left"/>
    </xf>
    <xf numFmtId="11" fontId="5" fillId="0" borderId="5" xfId="0" applyNumberFormat="1" applyFont="1" applyBorder="1" applyAlignment="1">
      <alignment horizontal="left"/>
    </xf>
    <xf numFmtId="2" fontId="5" fillId="0" borderId="5" xfId="0" applyNumberFormat="1" applyFont="1" applyBorder="1" applyAlignment="1">
      <alignment horizontal="left"/>
    </xf>
    <xf numFmtId="2" fontId="1" fillId="0" borderId="5" xfId="0" applyNumberFormat="1" applyFont="1" applyBorder="1" applyAlignment="1">
      <alignment horizontal="left"/>
    </xf>
    <xf numFmtId="0" fontId="3" fillId="2" borderId="7" xfId="0" applyFont="1" applyFill="1" applyBorder="1" applyAlignment="1">
      <alignment horizontal="centerContinuous"/>
    </xf>
    <xf numFmtId="0" fontId="3" fillId="2" borderId="6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4" fillId="0" borderId="5" xfId="0" applyFont="1" applyBorder="1"/>
    <xf numFmtId="0" fontId="6" fillId="0" borderId="5" xfId="0" applyFont="1" applyBorder="1"/>
    <xf numFmtId="0" fontId="7" fillId="0" borderId="5" xfId="0" applyFont="1" applyBorder="1"/>
    <xf numFmtId="2" fontId="0" fillId="0" borderId="5" xfId="0" applyNumberFormat="1" applyBorder="1" applyAlignment="1">
      <alignment horizontal="left"/>
    </xf>
    <xf numFmtId="0" fontId="0" fillId="0" borderId="8" xfId="0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topLeftCell="B1" workbookViewId="0">
      <selection activeCell="Q23" sqref="Q23"/>
    </sheetView>
  </sheetViews>
  <sheetFormatPr defaultRowHeight="14.4"/>
  <cols>
    <col min="1" max="1" width="19.33203125" customWidth="1"/>
    <col min="2" max="2" width="30" customWidth="1"/>
    <col min="3" max="3" width="16" customWidth="1"/>
    <col min="4" max="4" width="16.6640625" customWidth="1"/>
    <col min="5" max="5" width="18.33203125" customWidth="1"/>
    <col min="6" max="6" width="24.5546875" customWidth="1"/>
    <col min="7" max="9" width="25" customWidth="1"/>
    <col min="10" max="10" width="16.6640625" customWidth="1"/>
    <col min="11" max="11" width="18.21875" customWidth="1"/>
    <col min="12" max="12" width="16.88671875" customWidth="1"/>
    <col min="13" max="13" width="15.88671875" customWidth="1"/>
    <col min="14" max="14" width="19.109375" customWidth="1"/>
    <col min="15" max="15" width="19.21875" customWidth="1"/>
    <col min="16" max="16" width="20.21875" customWidth="1"/>
    <col min="17" max="17" width="17.21875" customWidth="1"/>
    <col min="18" max="18" width="16.6640625" customWidth="1"/>
    <col min="19" max="19" width="15.88671875" customWidth="1"/>
  </cols>
  <sheetData>
    <row r="1" spans="1:19" ht="16.95" customHeight="1">
      <c r="A1" s="1"/>
      <c r="B1" s="1"/>
      <c r="C1" s="2" t="s">
        <v>0</v>
      </c>
      <c r="D1" s="3"/>
      <c r="E1" s="4"/>
      <c r="F1" s="5" t="s">
        <v>1</v>
      </c>
      <c r="G1" s="6"/>
      <c r="H1" s="7"/>
      <c r="I1" s="8"/>
      <c r="J1" s="2" t="s">
        <v>2</v>
      </c>
      <c r="K1" s="3"/>
      <c r="L1" s="3"/>
      <c r="M1" s="4"/>
      <c r="N1" s="9" t="s">
        <v>3</v>
      </c>
      <c r="O1" s="7"/>
      <c r="P1" s="10" t="s">
        <v>4</v>
      </c>
      <c r="Q1" s="7"/>
      <c r="R1" s="2" t="s">
        <v>34</v>
      </c>
      <c r="S1" s="4"/>
    </row>
    <row r="2" spans="1:19" ht="16.95" customHeight="1">
      <c r="A2" s="1"/>
      <c r="B2" s="1"/>
      <c r="C2" s="11"/>
      <c r="D2" s="12"/>
      <c r="E2" s="12"/>
      <c r="F2" s="13" t="s">
        <v>5</v>
      </c>
      <c r="G2" s="14">
        <v>0.1035635</v>
      </c>
      <c r="H2" s="27" t="s">
        <v>6</v>
      </c>
      <c r="I2" s="28"/>
      <c r="J2" s="15"/>
      <c r="K2" s="16"/>
      <c r="L2" s="16"/>
      <c r="M2" s="17"/>
      <c r="N2" s="27" t="s">
        <v>7</v>
      </c>
      <c r="O2" s="29"/>
      <c r="P2" s="29" t="s">
        <v>8</v>
      </c>
      <c r="Q2" s="30"/>
      <c r="R2" s="35"/>
      <c r="S2" s="17"/>
    </row>
    <row r="3" spans="1:19" ht="16.95" customHeight="1">
      <c r="A3" s="18" t="s">
        <v>9</v>
      </c>
      <c r="B3" s="18" t="s">
        <v>10</v>
      </c>
      <c r="C3" s="19" t="s">
        <v>11</v>
      </c>
      <c r="D3" s="19" t="s">
        <v>12</v>
      </c>
      <c r="E3" s="19" t="s">
        <v>13</v>
      </c>
      <c r="F3" s="20" t="s">
        <v>14</v>
      </c>
      <c r="G3" s="20" t="s">
        <v>15</v>
      </c>
      <c r="H3" s="21" t="s">
        <v>16</v>
      </c>
      <c r="I3" s="21" t="s">
        <v>17</v>
      </c>
      <c r="J3" s="22" t="s">
        <v>11</v>
      </c>
      <c r="K3" s="19" t="s">
        <v>13</v>
      </c>
      <c r="L3" s="22" t="s">
        <v>18</v>
      </c>
      <c r="M3" s="22" t="s">
        <v>19</v>
      </c>
      <c r="N3" s="31" t="s">
        <v>20</v>
      </c>
      <c r="O3" s="31" t="s">
        <v>21</v>
      </c>
      <c r="P3" s="32" t="s">
        <v>22</v>
      </c>
      <c r="Q3" s="32" t="s">
        <v>23</v>
      </c>
      <c r="R3" s="33" t="s">
        <v>22</v>
      </c>
      <c r="S3" s="33" t="s">
        <v>23</v>
      </c>
    </row>
    <row r="4" spans="1:19" ht="16.95" customHeight="1">
      <c r="A4" s="18" t="s">
        <v>24</v>
      </c>
      <c r="B4" s="18" t="s">
        <v>25</v>
      </c>
      <c r="C4" s="23">
        <v>158137651439</v>
      </c>
      <c r="D4" s="23">
        <v>2877716360.4000001</v>
      </c>
      <c r="E4" s="23">
        <v>16625670777.4</v>
      </c>
      <c r="F4" s="24">
        <f>D4*(1-$G$2)</f>
        <v>2579689982.1097145</v>
      </c>
      <c r="G4" s="24">
        <f>D4-F4</f>
        <v>298026378.29028559</v>
      </c>
      <c r="H4" s="25">
        <f>F4/E4</f>
        <v>0.15516306178854447</v>
      </c>
      <c r="I4" s="25">
        <f>G4/E4</f>
        <v>1.7925675437733667E-2</v>
      </c>
      <c r="J4" s="23">
        <v>125229320192</v>
      </c>
      <c r="K4" s="23">
        <v>6184413287.8999996</v>
      </c>
      <c r="L4" s="23">
        <v>2596652314.0999999</v>
      </c>
      <c r="M4" s="23">
        <v>3587760973.8000002</v>
      </c>
      <c r="N4" s="25">
        <f>M4/K4</f>
        <v>0.58012956230133716</v>
      </c>
      <c r="O4" s="25">
        <f>L4/K4</f>
        <v>0.41987043769866295</v>
      </c>
      <c r="P4" s="26">
        <f>H4/N4</f>
        <v>0.26746277361391901</v>
      </c>
      <c r="Q4" s="26">
        <f>I4/O4</f>
        <v>4.2693349729467631E-2</v>
      </c>
      <c r="R4" s="34">
        <v>0.58803935142919816</v>
      </c>
      <c r="S4" s="34">
        <v>0.12097795693658114</v>
      </c>
    </row>
    <row r="5" spans="1:19" ht="16.95" customHeight="1">
      <c r="A5" s="18" t="s">
        <v>26</v>
      </c>
      <c r="B5" s="18" t="s">
        <v>25</v>
      </c>
      <c r="C5" s="23">
        <v>153782373462</v>
      </c>
      <c r="D5" s="23">
        <v>1531938634.8</v>
      </c>
      <c r="E5" s="23">
        <v>12602443776.799999</v>
      </c>
      <c r="F5" s="24">
        <f>D5*(1-$G$2)</f>
        <v>1373285707.9948902</v>
      </c>
      <c r="G5" s="24">
        <f t="shared" ref="G5:G19" si="0">D5-F5</f>
        <v>158652926.80510974</v>
      </c>
      <c r="H5" s="25">
        <f t="shared" ref="H5:H19" si="1">F5/E5</f>
        <v>0.10896979445549994</v>
      </c>
      <c r="I5" s="25">
        <f t="shared" ref="I5:I19" si="2">G5/E5</f>
        <v>1.2589060472316961E-2</v>
      </c>
      <c r="J5" s="23">
        <v>123392407446</v>
      </c>
      <c r="K5" s="23">
        <v>3752447483.9000001</v>
      </c>
      <c r="L5" s="23">
        <v>2336111779.4000001</v>
      </c>
      <c r="M5" s="23">
        <v>1416335704.4000001</v>
      </c>
      <c r="N5" s="25">
        <f>M5/K5</f>
        <v>0.37744317821284246</v>
      </c>
      <c r="O5" s="25">
        <f>L5/K5</f>
        <v>0.62255682176050831</v>
      </c>
      <c r="P5" s="26">
        <f t="shared" ref="P5:Q19" si="3">H5/N5</f>
        <v>0.28870516344065761</v>
      </c>
      <c r="Q5" s="26">
        <f t="shared" si="3"/>
        <v>2.0221544495676338E-2</v>
      </c>
      <c r="R5" s="34">
        <v>0.58803935142919816</v>
      </c>
      <c r="S5" s="34">
        <v>0.12097795693658114</v>
      </c>
    </row>
    <row r="6" spans="1:19" ht="16.95" customHeight="1">
      <c r="A6" s="18" t="s">
        <v>27</v>
      </c>
      <c r="B6" s="18" t="s">
        <v>25</v>
      </c>
      <c r="C6" s="23">
        <v>314726958399</v>
      </c>
      <c r="D6" s="23">
        <v>5246286864.1999998</v>
      </c>
      <c r="E6" s="23">
        <v>30413785156.200001</v>
      </c>
      <c r="F6" s="24">
        <f>D6*(1-$G$2)</f>
        <v>4702963034.539423</v>
      </c>
      <c r="G6" s="24">
        <f t="shared" si="0"/>
        <v>543323829.66057682</v>
      </c>
      <c r="H6" s="25">
        <f t="shared" si="1"/>
        <v>0.15463261183656715</v>
      </c>
      <c r="I6" s="25">
        <f t="shared" si="2"/>
        <v>1.7864393625132764E-2</v>
      </c>
      <c r="J6" s="23">
        <v>281660800086</v>
      </c>
      <c r="K6" s="23">
        <v>12620181076</v>
      </c>
      <c r="L6" s="23">
        <v>5482347105.8000002</v>
      </c>
      <c r="M6" s="23">
        <v>7137833970.3999996</v>
      </c>
      <c r="N6" s="25">
        <f>M6/K6</f>
        <v>0.5655888713018653</v>
      </c>
      <c r="O6" s="25">
        <f>L6/K6</f>
        <v>0.43441112871398235</v>
      </c>
      <c r="P6" s="26">
        <f t="shared" si="3"/>
        <v>0.27340108634145466</v>
      </c>
      <c r="Q6" s="26">
        <f t="shared" si="3"/>
        <v>4.1123241197844031E-2</v>
      </c>
      <c r="R6" s="34">
        <v>0.58803935142919816</v>
      </c>
      <c r="S6" s="34">
        <v>0.12097795693658114</v>
      </c>
    </row>
    <row r="7" spans="1:19" ht="16.95" customHeight="1">
      <c r="A7" s="18" t="s">
        <v>28</v>
      </c>
      <c r="B7" s="18" t="s">
        <v>25</v>
      </c>
      <c r="C7" s="23">
        <v>214874454952</v>
      </c>
      <c r="D7" s="23">
        <v>3371077648.5</v>
      </c>
      <c r="E7" s="23">
        <v>21267068643.5</v>
      </c>
      <c r="F7" s="24">
        <f>D7*(1-$G$2)</f>
        <v>3021957048.4495702</v>
      </c>
      <c r="G7" s="24">
        <f t="shared" si="0"/>
        <v>349120600.05042982</v>
      </c>
      <c r="H7" s="25">
        <f t="shared" si="1"/>
        <v>0.14209560796114662</v>
      </c>
      <c r="I7" s="25">
        <f t="shared" si="2"/>
        <v>1.6416018864787645E-2</v>
      </c>
      <c r="J7" s="23">
        <v>197527182531</v>
      </c>
      <c r="K7" s="23">
        <v>7860790877.8999996</v>
      </c>
      <c r="L7" s="23">
        <v>3840952555.8000002</v>
      </c>
      <c r="M7" s="23">
        <v>4019838322.0999999</v>
      </c>
      <c r="N7" s="25">
        <f>M7/K7</f>
        <v>0.51137835677596533</v>
      </c>
      <c r="O7" s="25">
        <f>L7/K7</f>
        <v>0.48862164322403473</v>
      </c>
      <c r="P7" s="26">
        <f t="shared" si="3"/>
        <v>0.27786785670203606</v>
      </c>
      <c r="Q7" s="26">
        <f t="shared" si="3"/>
        <v>3.3596585604499803E-2</v>
      </c>
      <c r="R7" s="34">
        <v>0.58803935142919816</v>
      </c>
      <c r="S7" s="34">
        <v>0.12097795693658114</v>
      </c>
    </row>
    <row r="8" spans="1:19" ht="16.95" customHeight="1">
      <c r="A8" s="18" t="s">
        <v>29</v>
      </c>
      <c r="B8" s="18" t="s">
        <v>25</v>
      </c>
      <c r="C8" s="23">
        <v>89959148545</v>
      </c>
      <c r="D8" s="23">
        <v>5158650104.3000002</v>
      </c>
      <c r="E8" s="23">
        <v>12823310331.6</v>
      </c>
      <c r="F8" s="24">
        <f>D8*(1-$G$2)</f>
        <v>4624402244.2233267</v>
      </c>
      <c r="G8" s="24">
        <f t="shared" si="0"/>
        <v>534247860.07667351</v>
      </c>
      <c r="H8" s="25">
        <f t="shared" si="1"/>
        <v>0.36062468462824193</v>
      </c>
      <c r="I8" s="25">
        <f t="shared" si="2"/>
        <v>4.166224214040478E-2</v>
      </c>
      <c r="J8" s="23">
        <v>49063191777</v>
      </c>
      <c r="K8" s="23">
        <v>5155397770</v>
      </c>
      <c r="L8" s="23">
        <v>1309887355.5999999</v>
      </c>
      <c r="M8" s="23">
        <v>3845510414.4000001</v>
      </c>
      <c r="N8" s="25">
        <f>M8/K8</f>
        <v>0.74591924541256105</v>
      </c>
      <c r="O8" s="25">
        <f>L8/K8</f>
        <v>0.25408075458743895</v>
      </c>
      <c r="P8" s="26">
        <f t="shared" si="3"/>
        <v>0.48346344037387551</v>
      </c>
      <c r="Q8" s="26">
        <f t="shared" si="3"/>
        <v>0.16397244335980277</v>
      </c>
      <c r="R8" s="34">
        <v>0.58803901113196433</v>
      </c>
      <c r="S8" s="34">
        <v>0.1209778370830026</v>
      </c>
    </row>
    <row r="9" spans="1:19" ht="16.95" customHeight="1">
      <c r="A9" s="18" t="s">
        <v>30</v>
      </c>
      <c r="B9" s="18" t="s">
        <v>25</v>
      </c>
      <c r="C9" s="23">
        <v>27289695479</v>
      </c>
      <c r="D9" s="23">
        <v>639158445.22000003</v>
      </c>
      <c r="E9" s="23">
        <v>2742512781.1199999</v>
      </c>
      <c r="F9" s="24">
        <f>D9*(1-$G$2)</f>
        <v>572964959.57845855</v>
      </c>
      <c r="G9" s="24">
        <f t="shared" si="0"/>
        <v>66193485.641541481</v>
      </c>
      <c r="H9" s="25">
        <f t="shared" si="1"/>
        <v>0.2089197044122684</v>
      </c>
      <c r="I9" s="25">
        <f t="shared" si="2"/>
        <v>2.4136071888973688E-2</v>
      </c>
      <c r="J9" s="23">
        <v>11415152707</v>
      </c>
      <c r="K9" s="23">
        <v>841304263.25</v>
      </c>
      <c r="L9" s="23">
        <v>442705743.88</v>
      </c>
      <c r="M9" s="23">
        <v>398598519.37</v>
      </c>
      <c r="N9" s="25">
        <f>M9/K9</f>
        <v>0.47378640140273887</v>
      </c>
      <c r="O9" s="25">
        <f>L9/K9</f>
        <v>0.52621359859726113</v>
      </c>
      <c r="P9" s="26">
        <f t="shared" si="3"/>
        <v>0.44095757876063996</v>
      </c>
      <c r="Q9" s="26">
        <f t="shared" si="3"/>
        <v>4.5867442333899638E-2</v>
      </c>
      <c r="R9" s="34">
        <v>0.58803901113196433</v>
      </c>
      <c r="S9" s="34">
        <v>0.1209778370830026</v>
      </c>
    </row>
    <row r="10" spans="1:19" ht="16.95" customHeight="1">
      <c r="A10" s="18" t="s">
        <v>31</v>
      </c>
      <c r="B10" s="18" t="s">
        <v>25</v>
      </c>
      <c r="C10" s="23">
        <v>128171117666</v>
      </c>
      <c r="D10" s="23">
        <v>4990237779</v>
      </c>
      <c r="E10" s="23">
        <v>18937632190</v>
      </c>
      <c r="F10" s="24">
        <f>D10*(1-$G$2)</f>
        <v>4473431288.7745333</v>
      </c>
      <c r="G10" s="24">
        <f t="shared" si="0"/>
        <v>516806490.22546673</v>
      </c>
      <c r="H10" s="25">
        <f t="shared" si="1"/>
        <v>0.23621914523911414</v>
      </c>
      <c r="I10" s="25">
        <f t="shared" si="2"/>
        <v>2.7289921202417584E-2</v>
      </c>
      <c r="J10" s="23">
        <v>78839223450</v>
      </c>
      <c r="K10" s="23">
        <v>8570147464.8000002</v>
      </c>
      <c r="L10" s="23">
        <v>2788771362.4000001</v>
      </c>
      <c r="M10" s="23">
        <v>5781376102.3999996</v>
      </c>
      <c r="N10" s="25">
        <f>M10/K10</f>
        <v>0.67459470518398112</v>
      </c>
      <c r="O10" s="25">
        <f>L10/K10</f>
        <v>0.32540529481601882</v>
      </c>
      <c r="P10" s="26">
        <f t="shared" si="3"/>
        <v>0.3501645409071073</v>
      </c>
      <c r="Q10" s="26">
        <f t="shared" si="3"/>
        <v>8.3864404289570815E-2</v>
      </c>
      <c r="R10" s="34">
        <v>0.58803901113196433</v>
      </c>
      <c r="S10" s="34">
        <v>0.1209778370830026</v>
      </c>
    </row>
    <row r="11" spans="1:19" ht="16.95" customHeight="1">
      <c r="A11" s="18" t="s">
        <v>32</v>
      </c>
      <c r="B11" s="18" t="s">
        <v>25</v>
      </c>
      <c r="C11" s="23">
        <v>45201444396</v>
      </c>
      <c r="D11" s="23">
        <v>1625614373.5999999</v>
      </c>
      <c r="E11" s="23">
        <v>6737167891</v>
      </c>
      <c r="F11" s="24">
        <f>D11*(1-$G$2)</f>
        <v>1457260059.4196763</v>
      </c>
      <c r="G11" s="24">
        <f t="shared" si="0"/>
        <v>168354314.1803236</v>
      </c>
      <c r="H11" s="25">
        <f t="shared" si="1"/>
        <v>0.2163015799808686</v>
      </c>
      <c r="I11" s="25">
        <f t="shared" si="2"/>
        <v>2.4988885078138481E-2</v>
      </c>
      <c r="J11" s="23">
        <v>27669898770</v>
      </c>
      <c r="K11" s="23">
        <v>3256351279.1999998</v>
      </c>
      <c r="L11" s="23">
        <v>1435519761.3</v>
      </c>
      <c r="M11" s="23">
        <v>1820831517.9000001</v>
      </c>
      <c r="N11" s="25">
        <f>M11/K11</f>
        <v>0.559163112877469</v>
      </c>
      <c r="O11" s="25">
        <f>L11/K11</f>
        <v>0.44083688712253105</v>
      </c>
      <c r="P11" s="26">
        <f t="shared" si="3"/>
        <v>0.38683091748984411</v>
      </c>
      <c r="Q11" s="26">
        <f t="shared" si="3"/>
        <v>5.6685104645503033E-2</v>
      </c>
      <c r="R11" s="34">
        <v>0.58803901113196433</v>
      </c>
      <c r="S11" s="34">
        <v>0.1209778370830026</v>
      </c>
    </row>
    <row r="12" spans="1:19" ht="16.95" customHeight="1">
      <c r="A12" s="18" t="s">
        <v>24</v>
      </c>
      <c r="B12" s="18" t="s">
        <v>33</v>
      </c>
      <c r="C12" s="23">
        <v>131451930020</v>
      </c>
      <c r="D12" s="23">
        <v>9006665559.2999992</v>
      </c>
      <c r="E12" s="23">
        <v>18510160159</v>
      </c>
      <c r="F12" s="24">
        <f>D12*(1-$G$2)</f>
        <v>8073903750.6494331</v>
      </c>
      <c r="G12" s="24">
        <f t="shared" si="0"/>
        <v>932761808.6505661</v>
      </c>
      <c r="H12" s="25">
        <f t="shared" si="1"/>
        <v>0.43618767645960882</v>
      </c>
      <c r="I12" s="25">
        <f t="shared" si="2"/>
        <v>5.0391882114377014E-2</v>
      </c>
      <c r="J12" s="23">
        <v>127743204099</v>
      </c>
      <c r="K12" s="23">
        <v>17473958339</v>
      </c>
      <c r="L12" s="23">
        <v>4116382301.0999999</v>
      </c>
      <c r="M12" s="23">
        <v>13357576038</v>
      </c>
      <c r="N12" s="25">
        <f>M12/K12</f>
        <v>0.76442760013839128</v>
      </c>
      <c r="O12" s="25">
        <f>L12/K12</f>
        <v>0.2355723998673315</v>
      </c>
      <c r="P12" s="26">
        <f t="shared" si="3"/>
        <v>0.57060691735965807</v>
      </c>
      <c r="Q12" s="26">
        <f t="shared" si="3"/>
        <v>0.21391250478730303</v>
      </c>
      <c r="R12" s="34">
        <v>0.58803927253463906</v>
      </c>
      <c r="S12" s="34">
        <v>0.12097807785419304</v>
      </c>
    </row>
    <row r="13" spans="1:19" ht="16.95" customHeight="1">
      <c r="A13" s="18" t="s">
        <v>26</v>
      </c>
      <c r="B13" s="18" t="s">
        <v>33</v>
      </c>
      <c r="C13" s="23">
        <v>102133116917</v>
      </c>
      <c r="D13" s="23">
        <v>5110588377.1000004</v>
      </c>
      <c r="E13" s="23">
        <v>12776678714.200001</v>
      </c>
      <c r="F13" s="24">
        <f>D13*(1-$G$2)</f>
        <v>4581317957.7082043</v>
      </c>
      <c r="G13" s="24">
        <f t="shared" si="0"/>
        <v>529270419.39179611</v>
      </c>
      <c r="H13" s="25">
        <f t="shared" si="1"/>
        <v>0.35856876894122158</v>
      </c>
      <c r="I13" s="25">
        <f t="shared" si="2"/>
        <v>4.142472634954536E-2</v>
      </c>
      <c r="J13" s="23">
        <v>88493016030</v>
      </c>
      <c r="K13" s="23">
        <v>6558965987.1999998</v>
      </c>
      <c r="L13" s="23">
        <v>2570431086.4000001</v>
      </c>
      <c r="M13" s="23">
        <v>3988534900.8000002</v>
      </c>
      <c r="N13" s="25">
        <f>M13/K13</f>
        <v>0.60810422078476001</v>
      </c>
      <c r="O13" s="25">
        <f>L13/K13</f>
        <v>0.39189577921524005</v>
      </c>
      <c r="P13" s="26">
        <f t="shared" si="3"/>
        <v>0.58965018936801272</v>
      </c>
      <c r="Q13" s="26">
        <f t="shared" si="3"/>
        <v>0.10570342562121281</v>
      </c>
      <c r="R13" s="34">
        <v>0.58803927253463906</v>
      </c>
      <c r="S13" s="34">
        <v>0.12097807785419304</v>
      </c>
    </row>
    <row r="14" spans="1:19" ht="16.95" customHeight="1">
      <c r="A14" s="18" t="s">
        <v>27</v>
      </c>
      <c r="B14" s="18" t="s">
        <v>33</v>
      </c>
      <c r="C14" s="23">
        <v>224519551926</v>
      </c>
      <c r="D14" s="23">
        <v>14087361191</v>
      </c>
      <c r="E14" s="23">
        <v>32884431471</v>
      </c>
      <c r="F14" s="24">
        <f>D14*(1-$G$2)</f>
        <v>12628424760.295872</v>
      </c>
      <c r="G14" s="24">
        <f t="shared" si="0"/>
        <v>1458936430.7041283</v>
      </c>
      <c r="H14" s="25">
        <f t="shared" si="1"/>
        <v>0.38402442114386498</v>
      </c>
      <c r="I14" s="25">
        <f t="shared" si="2"/>
        <v>4.4365566483663542E-2</v>
      </c>
      <c r="J14" s="23">
        <v>232635772061</v>
      </c>
      <c r="K14" s="23">
        <v>31633508578</v>
      </c>
      <c r="L14" s="23">
        <v>8576252696.1000004</v>
      </c>
      <c r="M14" s="23">
        <v>23057255882</v>
      </c>
      <c r="N14" s="25">
        <f>M14/K14</f>
        <v>0.72888708583010342</v>
      </c>
      <c r="O14" s="25">
        <f>L14/K14</f>
        <v>0.27111291417305777</v>
      </c>
      <c r="P14" s="26">
        <f t="shared" si="3"/>
        <v>0.52686407621903919</v>
      </c>
      <c r="Q14" s="26">
        <f t="shared" si="3"/>
        <v>0.16364239460516422</v>
      </c>
      <c r="R14" s="34">
        <v>0.58803927253463906</v>
      </c>
      <c r="S14" s="34">
        <v>0.12097807785419304</v>
      </c>
    </row>
    <row r="15" spans="1:19" ht="16.95" customHeight="1">
      <c r="A15" s="18" t="s">
        <v>28</v>
      </c>
      <c r="B15" s="18" t="s">
        <v>33</v>
      </c>
      <c r="C15" s="23">
        <v>145026828920</v>
      </c>
      <c r="D15" s="23">
        <v>7722966378.5</v>
      </c>
      <c r="E15" s="23">
        <v>17868055511.5</v>
      </c>
      <c r="F15" s="24">
        <f>D15*(1-$G$2)</f>
        <v>6923148949.9602146</v>
      </c>
      <c r="G15" s="24">
        <f t="shared" si="0"/>
        <v>799817428.53978539</v>
      </c>
      <c r="H15" s="25">
        <f t="shared" si="1"/>
        <v>0.38745956131065462</v>
      </c>
      <c r="I15" s="25">
        <f t="shared" si="2"/>
        <v>4.4762421295647843E-2</v>
      </c>
      <c r="J15" s="23">
        <v>142638568793</v>
      </c>
      <c r="K15" s="23">
        <v>14685654648</v>
      </c>
      <c r="L15" s="23">
        <v>5460212717.3999996</v>
      </c>
      <c r="M15" s="23">
        <v>9225441930.3999996</v>
      </c>
      <c r="N15" s="25">
        <f>M15/K15</f>
        <v>0.62819412219096327</v>
      </c>
      <c r="O15" s="25">
        <f>L15/K15</f>
        <v>0.37180587779541796</v>
      </c>
      <c r="P15" s="26">
        <f t="shared" si="3"/>
        <v>0.61678316880665063</v>
      </c>
      <c r="Q15" s="26">
        <f t="shared" si="3"/>
        <v>0.1203919140844725</v>
      </c>
      <c r="R15" s="34">
        <v>0.58803927253463906</v>
      </c>
      <c r="S15" s="34">
        <v>0.12097807785419304</v>
      </c>
    </row>
    <row r="16" spans="1:19" ht="16.95" customHeight="1">
      <c r="A16" s="18" t="s">
        <v>29</v>
      </c>
      <c r="B16" s="18" t="s">
        <v>33</v>
      </c>
      <c r="C16" s="23">
        <v>31500693889</v>
      </c>
      <c r="D16" s="23">
        <v>6192658725.5</v>
      </c>
      <c r="E16" s="23">
        <v>7482706032.6999998</v>
      </c>
      <c r="F16" s="24">
        <f>D16*(1-$G$2)</f>
        <v>5551325313.5816803</v>
      </c>
      <c r="G16" s="24">
        <f t="shared" si="0"/>
        <v>641333411.9183197</v>
      </c>
      <c r="H16" s="25">
        <f t="shared" si="1"/>
        <v>0.74188739866593212</v>
      </c>
      <c r="I16" s="25">
        <f t="shared" si="2"/>
        <v>8.5708754174712118E-2</v>
      </c>
      <c r="J16" s="23">
        <v>29119170586</v>
      </c>
      <c r="K16" s="23">
        <v>7756595756.8000002</v>
      </c>
      <c r="L16" s="23">
        <v>1328983176.3</v>
      </c>
      <c r="M16" s="23">
        <v>6427612580.6000004</v>
      </c>
      <c r="N16" s="25">
        <f>M16/K16</f>
        <v>0.82866411788510241</v>
      </c>
      <c r="O16" s="25">
        <f>L16/K16</f>
        <v>0.17133588212778988</v>
      </c>
      <c r="P16" s="26">
        <f t="shared" si="3"/>
        <v>0.89528119132195583</v>
      </c>
      <c r="Q16" s="26">
        <f t="shared" si="3"/>
        <v>0.5002382052744021</v>
      </c>
      <c r="R16" s="34">
        <v>0.58803841543205926</v>
      </c>
      <c r="S16" s="34">
        <v>0.12097828725753026</v>
      </c>
    </row>
    <row r="17" spans="1:19" ht="16.95" customHeight="1">
      <c r="A17" s="18" t="s">
        <v>30</v>
      </c>
      <c r="B17" s="18" t="s">
        <v>33</v>
      </c>
      <c r="C17" s="23">
        <v>12878443327</v>
      </c>
      <c r="D17" s="23">
        <v>1667598437.7</v>
      </c>
      <c r="E17" s="23">
        <v>2480653186.5100002</v>
      </c>
      <c r="F17" s="24">
        <f>D17*(1-$G$2)</f>
        <v>1494896106.8972561</v>
      </c>
      <c r="G17" s="24">
        <f t="shared" si="0"/>
        <v>172702330.80274391</v>
      </c>
      <c r="H17" s="25">
        <f t="shared" si="1"/>
        <v>0.6026219686922083</v>
      </c>
      <c r="I17" s="25">
        <f t="shared" si="2"/>
        <v>6.9619700062029485E-2</v>
      </c>
      <c r="J17" s="23">
        <v>12664103110</v>
      </c>
      <c r="K17" s="23">
        <v>2016547200.5999999</v>
      </c>
      <c r="L17" s="23">
        <v>631059443.78999996</v>
      </c>
      <c r="M17" s="23">
        <v>1385487756.8</v>
      </c>
      <c r="N17" s="25">
        <f>M17/K17</f>
        <v>0.68705942334886305</v>
      </c>
      <c r="O17" s="25">
        <f>L17/K17</f>
        <v>0.31294057664617803</v>
      </c>
      <c r="P17" s="26">
        <f t="shared" si="3"/>
        <v>0.87710312705545912</v>
      </c>
      <c r="Q17" s="26">
        <f t="shared" si="3"/>
        <v>0.2224693927778629</v>
      </c>
      <c r="R17" s="34">
        <v>0.58803841543205926</v>
      </c>
      <c r="S17" s="34">
        <v>0.12097828725753026</v>
      </c>
    </row>
    <row r="18" spans="1:19" ht="16.95" customHeight="1">
      <c r="A18" s="18" t="s">
        <v>31</v>
      </c>
      <c r="B18" s="18" t="s">
        <v>33</v>
      </c>
      <c r="C18" s="23">
        <v>55867925679</v>
      </c>
      <c r="D18" s="23">
        <v>7821391283.5</v>
      </c>
      <c r="E18" s="23">
        <v>12048510868.5</v>
      </c>
      <c r="F18" s="24">
        <f>D18*(1-$G$2)</f>
        <v>7011380627.3112478</v>
      </c>
      <c r="G18" s="24">
        <f t="shared" si="0"/>
        <v>810010656.18875217</v>
      </c>
      <c r="H18" s="25">
        <f t="shared" si="1"/>
        <v>0.58192922792160306</v>
      </c>
      <c r="I18" s="25">
        <f t="shared" si="2"/>
        <v>6.7229109474969989E-2</v>
      </c>
      <c r="J18" s="23">
        <v>54214637407</v>
      </c>
      <c r="K18" s="23">
        <v>14535953621</v>
      </c>
      <c r="L18" s="23">
        <v>2492590559.3000002</v>
      </c>
      <c r="M18" s="23">
        <v>12043363062</v>
      </c>
      <c r="N18" s="25">
        <f>M18/K18</f>
        <v>0.82852239185745813</v>
      </c>
      <c r="O18" s="25">
        <f>L18/K18</f>
        <v>0.17147760816318033</v>
      </c>
      <c r="P18" s="26">
        <f t="shared" si="3"/>
        <v>0.70236994635350802</v>
      </c>
      <c r="Q18" s="26">
        <f t="shared" si="3"/>
        <v>0.39205765811122051</v>
      </c>
      <c r="R18" s="34">
        <v>0.58803841543205926</v>
      </c>
      <c r="S18" s="34">
        <v>0.12097828725753026</v>
      </c>
    </row>
    <row r="19" spans="1:19" ht="16.95" customHeight="1">
      <c r="A19" s="18" t="s">
        <v>32</v>
      </c>
      <c r="B19" s="18" t="s">
        <v>33</v>
      </c>
      <c r="C19" s="23">
        <v>24768864155</v>
      </c>
      <c r="D19" s="23">
        <v>4648170877.8999996</v>
      </c>
      <c r="E19" s="23">
        <v>6241673481.1999998</v>
      </c>
      <c r="F19" s="24">
        <f>D19*(1-$G$2)</f>
        <v>4166790033.1866031</v>
      </c>
      <c r="G19" s="24">
        <f t="shared" si="0"/>
        <v>481380844.71339655</v>
      </c>
      <c r="H19" s="25">
        <f t="shared" si="1"/>
        <v>0.6675757784730374</v>
      </c>
      <c r="I19" s="25">
        <f t="shared" si="2"/>
        <v>7.7123682641093261E-2</v>
      </c>
      <c r="J19" s="23">
        <v>23260893340</v>
      </c>
      <c r="K19" s="23">
        <v>6418301071.8000002</v>
      </c>
      <c r="L19" s="23">
        <v>1291942519.3</v>
      </c>
      <c r="M19" s="23">
        <v>5126358552.5</v>
      </c>
      <c r="N19" s="25">
        <f>M19/K19</f>
        <v>0.79870957986430557</v>
      </c>
      <c r="O19" s="25">
        <f>L19/K19</f>
        <v>0.20129042013569443</v>
      </c>
      <c r="P19" s="26">
        <f t="shared" si="3"/>
        <v>0.83581791843094366</v>
      </c>
      <c r="Q19" s="26">
        <f t="shared" si="3"/>
        <v>0.38314631460902332</v>
      </c>
      <c r="R19" s="34">
        <v>0.58803841543205926</v>
      </c>
      <c r="S19" s="34">
        <v>0.12097828725753026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Calculations</vt:lpstr>
    </vt:vector>
  </TitlesOfParts>
  <Company>Eastern Research Group,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jkoupal</dc:creator>
  <cp:lastModifiedBy>jkoupal</cp:lastModifiedBy>
  <dcterms:created xsi:type="dcterms:W3CDTF">2014-07-25T23:18:54Z</dcterms:created>
  <dcterms:modified xsi:type="dcterms:W3CDTF">2014-07-25T23:24:42Z</dcterms:modified>
</cp:coreProperties>
</file>